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98E603E9-9FB3-435F-BCA5-55FF9046EA0D}"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1" i="8"/>
  <c r="B62" i="8"/>
  <c r="B63" i="8"/>
  <c r="C47" i="8"/>
  <c r="C59" i="8" s="1"/>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s="1"/>
  <c r="L81" i="8"/>
  <c r="M65" i="8"/>
  <c r="M75" i="8"/>
  <c r="M68" i="8"/>
  <c r="M76" i="8" s="1"/>
  <c r="M81" i="8"/>
  <c r="N65" i="8"/>
  <c r="N75" i="8"/>
  <c r="N68" i="8"/>
  <c r="N76" i="8" s="1"/>
  <c r="N81" i="8"/>
  <c r="O65" i="8"/>
  <c r="O75" i="8"/>
  <c r="O68" i="8"/>
  <c r="O76" i="8"/>
  <c r="O81" i="8"/>
  <c r="P65" i="8"/>
  <c r="P75" i="8"/>
  <c r="P68" i="8"/>
  <c r="P76" i="8" s="1"/>
  <c r="P81" i="8"/>
  <c r="Q65" i="8"/>
  <c r="Q75" i="8" s="1"/>
  <c r="Q68" i="8"/>
  <c r="Q76" i="8"/>
  <c r="Q81" i="8"/>
  <c r="R65" i="8"/>
  <c r="R75" i="8" s="1"/>
  <c r="R68" i="8"/>
  <c r="R76" i="8"/>
  <c r="R81" i="8"/>
  <c r="S63" i="8"/>
  <c r="S65" i="8"/>
  <c r="S75" i="8" s="1"/>
  <c r="S68" i="8"/>
  <c r="S76" i="8"/>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c r="G66" i="8" s="1"/>
  <c r="H66" i="8" s="1"/>
  <c r="I66" i="8" s="1"/>
  <c r="J66" i="8" s="1"/>
  <c r="K66" i="8" s="1"/>
  <c r="L66" i="8" s="1"/>
  <c r="M66" i="8" s="1"/>
  <c r="N66" i="8" s="1"/>
  <c r="O66" i="8" s="1"/>
  <c r="P66" i="8" s="1"/>
  <c r="Q66" i="8" s="1"/>
  <c r="R66" i="8" s="1"/>
  <c r="S66" i="8" s="1"/>
  <c r="T66" i="8" s="1"/>
  <c r="O1" i="7"/>
  <c r="O2" i="7"/>
  <c r="O3" i="7"/>
  <c r="A9" i="7"/>
  <c r="Z1" i="6"/>
  <c r="Z2" i="6"/>
  <c r="Z3" i="6"/>
  <c r="A8" i="6"/>
  <c r="C1" i="5"/>
  <c r="C2" i="5"/>
  <c r="C3" i="5"/>
  <c r="A9" i="5"/>
  <c r="AA1" i="4"/>
  <c r="AA2" i="4"/>
  <c r="AA3" i="4"/>
  <c r="A9" i="4"/>
  <c r="T2" i="3"/>
  <c r="T3" i="3"/>
  <c r="T4" i="3"/>
  <c r="A10" i="3"/>
  <c r="S1" i="2"/>
  <c r="S2" i="2"/>
  <c r="S3" i="2"/>
  <c r="A8" i="2"/>
  <c r="U66" i="8" l="1"/>
  <c r="V66" i="8" s="1"/>
  <c r="W66" i="8" s="1"/>
  <c r="B79" i="8"/>
  <c r="D47" i="8"/>
  <c r="C61" i="8"/>
  <c r="B60" i="8"/>
  <c r="B58" i="8" s="1"/>
  <c r="B64" i="8" s="1"/>
  <c r="B67" i="8" s="1"/>
  <c r="C60" i="8"/>
  <c r="C58" i="8" s="1"/>
  <c r="C48" i="8"/>
  <c r="C57" i="8" s="1"/>
  <c r="C79" i="8" l="1"/>
  <c r="C64" i="8"/>
  <c r="C67" i="8" s="1"/>
  <c r="C78" i="8"/>
  <c r="B74" i="8"/>
  <c r="B69" i="8"/>
  <c r="D60" i="8"/>
  <c r="D48" i="8"/>
  <c r="D57" i="8" s="1"/>
  <c r="D61" i="8"/>
  <c r="E47" i="8"/>
  <c r="D62" i="8"/>
  <c r="D59" i="8"/>
  <c r="B78" i="8"/>
  <c r="E61" i="8" l="1"/>
  <c r="F47" i="8"/>
  <c r="E62" i="8"/>
  <c r="E48" i="8"/>
  <c r="E57" i="8" s="1"/>
  <c r="E59" i="8"/>
  <c r="E60" i="8"/>
  <c r="B70" i="8"/>
  <c r="C74" i="8"/>
  <c r="C69" i="8"/>
  <c r="D58" i="8"/>
  <c r="D79" i="8"/>
  <c r="D64" i="8"/>
  <c r="D67" i="8" s="1"/>
  <c r="D78" i="8"/>
  <c r="B77" i="8" l="1"/>
  <c r="B82" i="8" s="1"/>
  <c r="F62" i="8"/>
  <c r="F59" i="8"/>
  <c r="F58" i="8" s="1"/>
  <c r="F60" i="8"/>
  <c r="F48" i="8"/>
  <c r="F57" i="8" s="1"/>
  <c r="F61" i="8"/>
  <c r="G47" i="8"/>
  <c r="D74" i="8"/>
  <c r="D69" i="8"/>
  <c r="C70" i="8"/>
  <c r="C71" i="8"/>
  <c r="E58" i="8"/>
  <c r="E78" i="8" s="1"/>
  <c r="B71" i="8"/>
  <c r="E79" i="8"/>
  <c r="E64" i="8"/>
  <c r="E67" i="8" s="1"/>
  <c r="E74" i="8" l="1"/>
  <c r="E69" i="8"/>
  <c r="D70" i="8"/>
  <c r="D71" i="8" s="1"/>
  <c r="F64" i="8"/>
  <c r="F67" i="8" s="1"/>
  <c r="F79" i="8"/>
  <c r="F78" i="8"/>
  <c r="C77" i="8"/>
  <c r="C82" i="8" s="1"/>
  <c r="C85" i="8" s="1"/>
  <c r="G59" i="8"/>
  <c r="G60" i="8"/>
  <c r="G61" i="8"/>
  <c r="H47" i="8"/>
  <c r="G62" i="8"/>
  <c r="G48" i="8"/>
  <c r="G57" i="8" s="1"/>
  <c r="D77" i="8"/>
  <c r="D82" i="8" s="1"/>
  <c r="B83" i="8"/>
  <c r="B87" i="8"/>
  <c r="C83" i="8" l="1"/>
  <c r="C88" i="8" s="1"/>
  <c r="D85" i="8"/>
  <c r="D87" i="8"/>
  <c r="E70" i="8"/>
  <c r="E71" i="8" s="1"/>
  <c r="C87" i="8"/>
  <c r="B85" i="8"/>
  <c r="B86" i="8" s="1"/>
  <c r="C86" i="8" s="1"/>
  <c r="C89" i="8" s="1"/>
  <c r="G58" i="8"/>
  <c r="G78" i="8" s="1"/>
  <c r="F69" i="8"/>
  <c r="F74" i="8"/>
  <c r="G64" i="8"/>
  <c r="G67" i="8" s="1"/>
  <c r="G79" i="8"/>
  <c r="D83" i="8"/>
  <c r="D88" i="8" s="1"/>
  <c r="H60" i="8"/>
  <c r="H48" i="8"/>
  <c r="H57" i="8" s="1"/>
  <c r="H61" i="8"/>
  <c r="I47" i="8"/>
  <c r="H62" i="8"/>
  <c r="H59" i="8"/>
  <c r="E77" i="8"/>
  <c r="E82" i="8" s="1"/>
  <c r="H58" i="8" l="1"/>
  <c r="H64" i="8" s="1"/>
  <c r="H67" i="8" s="1"/>
  <c r="B88" i="8"/>
  <c r="E85" i="8"/>
  <c r="E87" i="8"/>
  <c r="E83" i="8"/>
  <c r="E88" i="8" s="1"/>
  <c r="I61" i="8"/>
  <c r="J47" i="8"/>
  <c r="I62" i="8"/>
  <c r="I48" i="8"/>
  <c r="I57" i="8" s="1"/>
  <c r="I59" i="8"/>
  <c r="I60" i="8"/>
  <c r="F70" i="8"/>
  <c r="F77" i="8" s="1"/>
  <c r="F82" i="8" s="1"/>
  <c r="B89" i="8"/>
  <c r="G74" i="8"/>
  <c r="G69" i="8"/>
  <c r="H79" i="8"/>
  <c r="D86" i="8"/>
  <c r="D89" i="8" s="1"/>
  <c r="I58" i="8" l="1"/>
  <c r="I64" i="8" s="1"/>
  <c r="I67" i="8" s="1"/>
  <c r="H78" i="8"/>
  <c r="F85" i="8"/>
  <c r="F83" i="8"/>
  <c r="F88" i="8" s="1"/>
  <c r="F87" i="8"/>
  <c r="G70" i="8"/>
  <c r="G77" i="8" s="1"/>
  <c r="G82" i="8" s="1"/>
  <c r="G71" i="8"/>
  <c r="H74" i="8"/>
  <c r="H69" i="8"/>
  <c r="J62" i="8"/>
  <c r="J59" i="8"/>
  <c r="J60" i="8"/>
  <c r="J48" i="8"/>
  <c r="J57" i="8" s="1"/>
  <c r="J61" i="8"/>
  <c r="K47" i="8"/>
  <c r="F71" i="8"/>
  <c r="I79" i="8"/>
  <c r="E86" i="8"/>
  <c r="E89" i="8" s="1"/>
  <c r="I78" i="8" l="1"/>
  <c r="G85" i="8"/>
  <c r="G83" i="8"/>
  <c r="G88" i="8" s="1"/>
  <c r="G87" i="8"/>
  <c r="J79" i="8"/>
  <c r="H70" i="8"/>
  <c r="H71" i="8" s="1"/>
  <c r="H77" i="8"/>
  <c r="H82" i="8" s="1"/>
  <c r="H85" i="8" s="1"/>
  <c r="I74" i="8"/>
  <c r="I69" i="8"/>
  <c r="K59" i="8"/>
  <c r="K60" i="8"/>
  <c r="K61" i="8"/>
  <c r="L47" i="8"/>
  <c r="K62" i="8"/>
  <c r="K48" i="8"/>
  <c r="K57" i="8" s="1"/>
  <c r="J58" i="8"/>
  <c r="J64" i="8" s="1"/>
  <c r="J67" i="8" s="1"/>
  <c r="F86" i="8"/>
  <c r="F89" i="8" s="1"/>
  <c r="J69" i="8" l="1"/>
  <c r="J74" i="8"/>
  <c r="I70" i="8"/>
  <c r="I71" i="8"/>
  <c r="J78" i="8"/>
  <c r="H87" i="8"/>
  <c r="H83" i="8"/>
  <c r="H88" i="8" s="1"/>
  <c r="K79" i="8"/>
  <c r="G86" i="8"/>
  <c r="G89" i="8" s="1"/>
  <c r="L60" i="8"/>
  <c r="L48" i="8"/>
  <c r="L57" i="8" s="1"/>
  <c r="L61" i="8"/>
  <c r="M47" i="8"/>
  <c r="L62" i="8"/>
  <c r="L59" i="8"/>
  <c r="K58" i="8"/>
  <c r="K78" i="8" s="1"/>
  <c r="M61" i="8" l="1"/>
  <c r="N47" i="8"/>
  <c r="M62" i="8"/>
  <c r="M48" i="8"/>
  <c r="M57" i="8" s="1"/>
  <c r="M59" i="8"/>
  <c r="M60" i="8"/>
  <c r="I77" i="8"/>
  <c r="I82" i="8" s="1"/>
  <c r="K64" i="8"/>
  <c r="K67" i="8" s="1"/>
  <c r="L58" i="8"/>
  <c r="L64" i="8" s="1"/>
  <c r="L67" i="8" s="1"/>
  <c r="L79" i="8"/>
  <c r="H86" i="8"/>
  <c r="H89" i="8" s="1"/>
  <c r="J70" i="8"/>
  <c r="J71" i="8"/>
  <c r="L74" i="8" l="1"/>
  <c r="L69" i="8"/>
  <c r="L78" i="8"/>
  <c r="J77" i="8"/>
  <c r="J82" i="8" s="1"/>
  <c r="N62" i="8"/>
  <c r="N59" i="8"/>
  <c r="N60" i="8"/>
  <c r="N48" i="8"/>
  <c r="N57" i="8" s="1"/>
  <c r="N61" i="8"/>
  <c r="O47" i="8"/>
  <c r="M58" i="8"/>
  <c r="M78" i="8" s="1"/>
  <c r="M79" i="8"/>
  <c r="I85" i="8"/>
  <c r="I86" i="8" s="1"/>
  <c r="I89" i="8" s="1"/>
  <c r="I83" i="8"/>
  <c r="I88" i="8" s="1"/>
  <c r="I87" i="8"/>
  <c r="K74" i="8"/>
  <c r="K69" i="8"/>
  <c r="M64" i="8" l="1"/>
  <c r="M67" i="8" s="1"/>
  <c r="N79" i="8"/>
  <c r="J85" i="8"/>
  <c r="J86" i="8" s="1"/>
  <c r="J89" i="8" s="1"/>
  <c r="J83" i="8"/>
  <c r="J88" i="8" s="1"/>
  <c r="J87" i="8"/>
  <c r="K70" i="8"/>
  <c r="K77" i="8" s="1"/>
  <c r="K82" i="8" s="1"/>
  <c r="O59" i="8"/>
  <c r="O60" i="8"/>
  <c r="O61" i="8"/>
  <c r="P47" i="8"/>
  <c r="O62" i="8"/>
  <c r="O48" i="8"/>
  <c r="O57" i="8" s="1"/>
  <c r="N58" i="8"/>
  <c r="N78" i="8" s="1"/>
  <c r="L70" i="8"/>
  <c r="L71" i="8"/>
  <c r="N64" i="8" l="1"/>
  <c r="N67" i="8" s="1"/>
  <c r="K85" i="8"/>
  <c r="K86" i="8" s="1"/>
  <c r="K89" i="8" s="1"/>
  <c r="K83" i="8"/>
  <c r="K88" i="8" s="1"/>
  <c r="K87" i="8"/>
  <c r="O79" i="8"/>
  <c r="O58" i="8"/>
  <c r="O78" i="8" s="1"/>
  <c r="N69" i="8"/>
  <c r="N74" i="8"/>
  <c r="L77" i="8"/>
  <c r="L82" i="8" s="1"/>
  <c r="P60" i="8"/>
  <c r="P61" i="8"/>
  <c r="Q47" i="8"/>
  <c r="P62" i="8"/>
  <c r="P59" i="8"/>
  <c r="P48" i="8"/>
  <c r="P57" i="8" s="1"/>
  <c r="K71" i="8"/>
  <c r="M74" i="8"/>
  <c r="M69" i="8"/>
  <c r="P58" i="8" l="1"/>
  <c r="P64" i="8" s="1"/>
  <c r="P67" i="8" s="1"/>
  <c r="P79" i="8"/>
  <c r="N70" i="8"/>
  <c r="O64" i="8"/>
  <c r="O67" i="8" s="1"/>
  <c r="M70" i="8"/>
  <c r="M77" i="8" s="1"/>
  <c r="M82" i="8" s="1"/>
  <c r="M71" i="8"/>
  <c r="L85" i="8"/>
  <c r="L86" i="8" s="1"/>
  <c r="L89" i="8" s="1"/>
  <c r="L83" i="8"/>
  <c r="L88" i="8" s="1"/>
  <c r="L87" i="8"/>
  <c r="Q61" i="8"/>
  <c r="R47" i="8"/>
  <c r="Q62" i="8"/>
  <c r="Q59" i="8"/>
  <c r="Q60" i="8"/>
  <c r="Q48" i="8"/>
  <c r="Q57" i="8" s="1"/>
  <c r="N77" i="8" l="1"/>
  <c r="N82" i="8" s="1"/>
  <c r="P78" i="8"/>
  <c r="Q58" i="8"/>
  <c r="N85" i="8"/>
  <c r="N83" i="8"/>
  <c r="N87" i="8"/>
  <c r="O74" i="8"/>
  <c r="O69" i="8"/>
  <c r="Q79" i="8"/>
  <c r="Q64" i="8"/>
  <c r="Q67" i="8" s="1"/>
  <c r="Q78" i="8"/>
  <c r="R62" i="8"/>
  <c r="R59" i="8"/>
  <c r="R60" i="8"/>
  <c r="B29" i="8" s="1"/>
  <c r="R61" i="8"/>
  <c r="S47" i="8"/>
  <c r="R48" i="8"/>
  <c r="R57" i="8" s="1"/>
  <c r="N71" i="8"/>
  <c r="P74" i="8"/>
  <c r="P69" i="8"/>
  <c r="M85" i="8"/>
  <c r="M86" i="8" s="1"/>
  <c r="M89" i="8" s="1"/>
  <c r="M83" i="8"/>
  <c r="M88" i="8" s="1"/>
  <c r="M87" i="8"/>
  <c r="B32" i="8" l="1"/>
  <c r="Q74" i="8"/>
  <c r="Q69" i="8"/>
  <c r="R79" i="8"/>
  <c r="R58" i="8"/>
  <c r="B26" i="8" s="1"/>
  <c r="N88" i="8"/>
  <c r="P70" i="8"/>
  <c r="P71" i="8"/>
  <c r="S62" i="8"/>
  <c r="S48" i="8"/>
  <c r="S57" i="8" s="1"/>
  <c r="S61" i="8"/>
  <c r="S59" i="8"/>
  <c r="S60" i="8"/>
  <c r="T47" i="8"/>
  <c r="O70" i="8"/>
  <c r="O77" i="8" s="1"/>
  <c r="O82" i="8" s="1"/>
  <c r="O71" i="8"/>
  <c r="N86" i="8"/>
  <c r="N89" i="8" s="1"/>
  <c r="S58" i="8" l="1"/>
  <c r="O85" i="8"/>
  <c r="O86" i="8" s="1"/>
  <c r="O89" i="8" s="1"/>
  <c r="O83" i="8"/>
  <c r="O88" i="8" s="1"/>
  <c r="O87" i="8"/>
  <c r="P77" i="8"/>
  <c r="P82" i="8" s="1"/>
  <c r="R78" i="8"/>
  <c r="T62" i="8"/>
  <c r="T48" i="8"/>
  <c r="T57" i="8" s="1"/>
  <c r="T61" i="8"/>
  <c r="T60" i="8"/>
  <c r="U47" i="8"/>
  <c r="T59" i="8"/>
  <c r="T58" i="8" s="1"/>
  <c r="S64" i="8"/>
  <c r="S67" i="8" s="1"/>
  <c r="S79" i="8"/>
  <c r="S78" i="8"/>
  <c r="R64" i="8"/>
  <c r="R67" i="8" s="1"/>
  <c r="Q70" i="8"/>
  <c r="Q77" i="8" s="1"/>
  <c r="Q71" i="8"/>
  <c r="Q82" i="8"/>
  <c r="T64" i="8" l="1"/>
  <c r="T67" i="8" s="1"/>
  <c r="T79" i="8"/>
  <c r="T78" i="8"/>
  <c r="Q85" i="8"/>
  <c r="Q83" i="8"/>
  <c r="Q87" i="8"/>
  <c r="S69" i="8"/>
  <c r="S74" i="8"/>
  <c r="P85" i="8"/>
  <c r="P86" i="8" s="1"/>
  <c r="P89" i="8" s="1"/>
  <c r="P83" i="8"/>
  <c r="P88" i="8" s="1"/>
  <c r="P87" i="8"/>
  <c r="R74" i="8"/>
  <c r="R69" i="8"/>
  <c r="U62" i="8"/>
  <c r="U48" i="8"/>
  <c r="U57" i="8" s="1"/>
  <c r="U61" i="8"/>
  <c r="U59" i="8"/>
  <c r="U60" i="8"/>
  <c r="V47" i="8"/>
  <c r="U58" i="8" l="1"/>
  <c r="U64" i="8" s="1"/>
  <c r="U67" i="8" s="1"/>
  <c r="R70" i="8"/>
  <c r="R77" i="8" s="1"/>
  <c r="R82" i="8" s="1"/>
  <c r="Q88" i="8"/>
  <c r="T69" i="8"/>
  <c r="T74" i="8"/>
  <c r="Q86" i="8"/>
  <c r="Q89" i="8" s="1"/>
  <c r="V62" i="8"/>
  <c r="V48" i="8"/>
  <c r="V57" i="8" s="1"/>
  <c r="V61" i="8"/>
  <c r="V59" i="8"/>
  <c r="V60" i="8"/>
  <c r="W47" i="8"/>
  <c r="U78" i="8"/>
  <c r="U79" i="8"/>
  <c r="S70" i="8"/>
  <c r="S71" i="8" s="1"/>
  <c r="R85" i="8" l="1"/>
  <c r="R86" i="8" s="1"/>
  <c r="R87" i="8"/>
  <c r="R83" i="8"/>
  <c r="R88" i="8" s="1"/>
  <c r="U74" i="8"/>
  <c r="U69" i="8"/>
  <c r="V58" i="8"/>
  <c r="V64" i="8" s="1"/>
  <c r="V67" i="8" s="1"/>
  <c r="T70" i="8"/>
  <c r="T77" i="8" s="1"/>
  <c r="T82" i="8" s="1"/>
  <c r="S77" i="8"/>
  <c r="S82" i="8" s="1"/>
  <c r="W62" i="8"/>
  <c r="W48" i="8"/>
  <c r="W57" i="8" s="1"/>
  <c r="W61" i="8"/>
  <c r="W59" i="8"/>
  <c r="W60" i="8"/>
  <c r="V79" i="8"/>
  <c r="R71" i="8"/>
  <c r="V78" i="8" l="1"/>
  <c r="T85" i="8"/>
  <c r="T87" i="8"/>
  <c r="T83" i="8"/>
  <c r="V69" i="8"/>
  <c r="V74" i="8"/>
  <c r="S85" i="8"/>
  <c r="S86" i="8" s="1"/>
  <c r="S89" i="8" s="1"/>
  <c r="S83" i="8"/>
  <c r="S88" i="8" s="1"/>
  <c r="S87" i="8"/>
  <c r="U70" i="8"/>
  <c r="U77" i="8" s="1"/>
  <c r="U82" i="8" s="1"/>
  <c r="U71" i="8"/>
  <c r="R89" i="8"/>
  <c r="G28" i="8"/>
  <c r="W79" i="8"/>
  <c r="T71" i="8"/>
  <c r="W58" i="8"/>
  <c r="W64" i="8" s="1"/>
  <c r="W67" i="8" s="1"/>
  <c r="W74" i="8" l="1"/>
  <c r="W69" i="8"/>
  <c r="V70" i="8"/>
  <c r="V77" i="8" s="1"/>
  <c r="V82" i="8" s="1"/>
  <c r="T88" i="8"/>
  <c r="W78" i="8"/>
  <c r="U85" i="8"/>
  <c r="U87" i="8"/>
  <c r="U83" i="8"/>
  <c r="U88" i="8" s="1"/>
  <c r="T86" i="8"/>
  <c r="T89" i="8" s="1"/>
  <c r="V85" i="8" l="1"/>
  <c r="V83" i="8"/>
  <c r="V88" i="8" s="1"/>
  <c r="V87" i="8"/>
  <c r="V71" i="8"/>
  <c r="U86" i="8"/>
  <c r="U89" i="8" s="1"/>
  <c r="W70" i="8"/>
  <c r="W77" i="8" s="1"/>
  <c r="W82" i="8" s="1"/>
  <c r="W71" i="8"/>
  <c r="W85" i="8" l="1"/>
  <c r="W87" i="8"/>
  <c r="W83" i="8"/>
  <c r="W88" i="8" s="1"/>
  <c r="G26" i="8" s="1"/>
  <c r="V86" i="8"/>
  <c r="V89" i="8" s="1"/>
  <c r="W86" i="8" l="1"/>
  <c r="W89" i="8" s="1"/>
  <c r="G27" i="8" s="1"/>
</calcChain>
</file>

<file path=xl/sharedStrings.xml><?xml version="1.0" encoding="utf-8"?>
<sst xmlns="http://schemas.openxmlformats.org/spreadsheetml/2006/main" count="1110" uniqueCount="551">
  <si>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</si>
  <si>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</si>
  <si>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</si>
  <si>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</si>
  <si>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</si>
  <si>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</si>
  <si>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</si>
  <si>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</si>
  <si>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</si>
  <si>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</si>
  <si>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</si>
  <si>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</si>
  <si>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</si>
  <si>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</si>
  <si>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</si>
  <si>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</si>
  <si>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</si>
  <si>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</si>
  <si>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</si>
  <si>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</si>
  <si>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</si>
  <si>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</si>
  <si>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</si>
  <si>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</si>
  <si>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</si>
  <si>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</si>
  <si>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</si>
  <si>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</si>
  <si>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</si>
  <si>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</si>
  <si>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</si>
  <si>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</si>
  <si>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</si>
  <si>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</si>
  <si>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</si>
  <si>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</si>
  <si>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</si>
  <si>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</si>
  <si>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</si>
  <si>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</si>
  <si>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</si>
  <si>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</si>
  <si>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</si>
  <si>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</si>
  <si>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</si>
  <si>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</si>
  <si>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</si>
  <si>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</si>
  <si>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</si>
  <si>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</si>
  <si>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</si>
  <si>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</si>
  <si>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</si>
  <si>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</si>
  <si>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</si>
  <si>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</si>
  <si>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</si>
  <si>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</si>
  <si>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</si>
  <si>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</si>
  <si>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</si>
  <si>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</si>
  <si>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</si>
  <si>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</si>
  <si>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</si>
  <si>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</si>
  <si>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</si>
  <si>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</si>
  <si>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</si>
  <si>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</si>
  <si>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</si>
  <si>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</si>
  <si>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</si>
  <si>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</si>
  <si>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</si>
  <si>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</si>
  <si>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</si>
  <si>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</si>
  <si>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</si>
  <si>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</si>
  <si>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</si>
  <si>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</si>
  <si>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</si>
  <si>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</si>
  <si>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</si>
  <si>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</si>
  <si>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</si>
  <si>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</si>
  <si>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</si>
  <si>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</si>
  <si>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</si>
  <si>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</si>
  <si>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</si>
  <si>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</si>
  <si>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</si>
  <si>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</si>
  <si>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</si>
  <si>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</si>
  <si>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</si>
  <si>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</si>
  <si>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</si>
  <si>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</si>
  <si>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</si>
  <si>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</si>
  <si>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</si>
  <si>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</si>
  <si>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</si>
  <si>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</si>
  <si>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</si>
  <si>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</si>
  <si>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</si>
  <si>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</si>
  <si>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</si>
  <si>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</si>
  <si>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</si>
  <si>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</si>
  <si>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</si>
  <si>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</si>
  <si>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</si>
  <si>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</si>
  <si>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</si>
  <si>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</si>
  <si>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</si>
  <si>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</si>
  <si>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</si>
  <si>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</si>
  <si>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</si>
  <si>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</si>
  <si>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</si>
  <si>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</si>
  <si>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</si>
  <si>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</si>
  <si>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</si>
  <si>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</si>
  <si>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</si>
  <si>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</si>
  <si>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</si>
  <si>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</si>
  <si>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</si>
  <si>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</si>
  <si>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</si>
  <si>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</si>
  <si>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</si>
  <si>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</si>
  <si>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</si>
  <si>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</si>
  <si>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</si>
  <si>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</si>
  <si>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</si>
  <si>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</si>
  <si>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</si>
  <si>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</si>
  <si>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</si>
  <si>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</si>
  <si>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</si>
  <si>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</si>
  <si>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</si>
  <si>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</si>
  <si>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</si>
  <si>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</si>
  <si>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</si>
  <si>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</si>
  <si>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</si>
  <si>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</si>
  <si>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</si>
  <si>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</si>
  <si>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</si>
  <si>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</si>
  <si>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</si>
  <si>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</si>
  <si>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</si>
  <si>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</si>
  <si>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</si>
  <si>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</si>
  <si>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</si>
  <si>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</si>
  <si>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</si>
  <si>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</si>
  <si>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</si>
  <si>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</si>
  <si>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</si>
  <si>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</si>
  <si>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</si>
  <si>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</si>
  <si>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</si>
  <si>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</si>
  <si>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</si>
  <si>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</si>
  <si>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</si>
  <si>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</si>
  <si>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</si>
  <si>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</si>
  <si>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</si>
  <si>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</si>
  <si>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</si>
  <si>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</si>
  <si>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</si>
  <si>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</si>
  <si>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</si>
  <si>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</si>
  <si>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</si>
  <si>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</si>
  <si>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</si>
  <si>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</si>
  <si>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</si>
  <si>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</si>
  <si>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</si>
  <si>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</si>
  <si>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</si>
  <si>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</si>
  <si>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</si>
  <si>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</si>
  <si>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</si>
  <si>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</si>
  <si>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</si>
  <si>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</si>
  <si>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</si>
  <si>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</si>
  <si>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</si>
  <si>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</si>
  <si>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</si>
  <si>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</si>
  <si>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</si>
  <si>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</si>
  <si>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</si>
  <si>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</si>
  <si>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</si>
  <si>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</si>
  <si>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</si>
  <si>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</si>
  <si>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</si>
  <si>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</si>
  <si>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</si>
  <si>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</si>
  <si>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</si>
  <si>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</si>
  <si>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</si>
  <si>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</si>
  <si>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</si>
  <si>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</si>
  <si>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</si>
  <si>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</si>
  <si>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</si>
  <si>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</si>
  <si>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</si>
  <si>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</si>
  <si>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</si>
  <si>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</si>
  <si>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</si>
  <si>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</si>
  <si>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</si>
  <si>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</si>
  <si>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</si>
  <si>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</si>
  <si>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</si>
  <si>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</si>
  <si>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</si>
  <si>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</si>
  <si>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</si>
  <si>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</si>
  <si>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</si>
  <si>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</si>
  <si>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</si>
  <si>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</si>
  <si>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</si>
  <si>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</si>
  <si>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</si>
  <si>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</si>
  <si>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</si>
  <si>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</si>
  <si>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</si>
  <si>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</si>
  <si>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</si>
  <si>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</si>
  <si>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</si>
  <si>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</si>
  <si>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</si>
  <si>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</si>
  <si>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</si>
  <si>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</si>
  <si>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</si>
  <si>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</si>
  <si>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</si>
  <si>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</si>
  <si>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</si>
  <si>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</si>
  <si>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</si>
  <si>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</si>
  <si>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</si>
  <si>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</si>
  <si>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</si>
  <si>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</si>
  <si>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</si>
  <si>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</si>
  <si>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</si>
  <si>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</si>
  <si>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</si>
  <si>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</si>
  <si>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</si>
  <si>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</si>
  <si>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</si>
  <si>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</si>
  <si>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</si>
  <si>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</si>
  <si>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</si>
  <si>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</si>
  <si>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</si>
  <si>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</si>
  <si>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</si>
  <si>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</si>
  <si>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</si>
  <si>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</si>
  <si>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</si>
  <si>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</si>
  <si>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</si>
  <si>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</si>
  <si>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</si>
  <si>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</si>
  <si>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</si>
  <si>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</si>
  <si>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</si>
  <si>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</si>
  <si>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</si>
  <si>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</si>
  <si>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</si>
  <si>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</si>
  <si>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</si>
  <si>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</si>
  <si>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</si>
  <si>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</si>
  <si>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</si>
  <si>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</si>
  <si>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</si>
  <si>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</si>
  <si>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</si>
  <si>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</si>
  <si>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</si>
  <si>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</si>
  <si>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</si>
  <si>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</si>
  <si>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</si>
  <si>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</si>
  <si>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</si>
  <si>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</si>
  <si>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</si>
  <si>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</si>
  <si>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</si>
  <si>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</si>
  <si>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</si>
  <si>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</si>
  <si>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</si>
  <si>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</si>
  <si>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</si>
  <si>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</si>
  <si>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</si>
  <si>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</si>
  <si>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</si>
  <si>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</si>
  <si>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</si>
  <si>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</si>
  <si>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</si>
  <si>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</si>
  <si>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</si>
  <si>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</si>
  <si>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</si>
  <si>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</si>
  <si>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</si>
  <si>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</si>
  <si>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</si>
  <si>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</si>
  <si>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</si>
  <si>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</si>
  <si>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</si>
  <si>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</si>
  <si>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</si>
  <si>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</si>
  <si>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</si>
  <si>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</si>
  <si>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</si>
  <si>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</si>
  <si>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</si>
  <si>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</si>
  <si>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</si>
  <si>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</si>
  <si>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</si>
  <si>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</si>
  <si>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</si>
  <si>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</si>
  <si>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</si>
  <si>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</si>
  <si>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</si>
  <si>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</si>
  <si>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</si>
  <si>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</si>
  <si>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</si>
  <si>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</si>
  <si>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</si>
  <si>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</si>
  <si>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</si>
  <si>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</si>
  <si>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</si>
  <si>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</si>
  <si>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</si>
  <si>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</si>
  <si>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</si>
  <si>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</si>
  <si>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</si>
  <si>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</si>
  <si>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</si>
  <si>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</si>
  <si>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</si>
  <si>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</si>
  <si>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</si>
  <si>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</si>
  <si>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</si>
  <si>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</si>
  <si>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</si>
  <si>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</si>
  <si>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</si>
  <si>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</si>
  <si>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</si>
  <si>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</si>
  <si>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</si>
  <si>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</si>
  <si>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</si>
  <si>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</si>
  <si>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</si>
  <si>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</si>
  <si>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</si>
  <si>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</si>
  <si>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</si>
  <si>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</si>
  <si>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</si>
  <si>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</si>
  <si>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</si>
  <si>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</si>
  <si>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</si>
  <si>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</si>
  <si>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</si>
  <si>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</si>
  <si>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</si>
  <si>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</si>
  <si>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</si>
  <si>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</si>
  <si>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</si>
  <si>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</si>
  <si>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</si>
  <si>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</si>
  <si>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</si>
  <si>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</si>
  <si>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</si>
  <si>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</si>
  <si>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</si>
  <si>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</si>
  <si>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</si>
  <si>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</si>
  <si>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</si>
  <si>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</si>
  <si>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</si>
  <si>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</si>
  <si>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</si>
  <si>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</si>
  <si>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</si>
  <si>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</si>
  <si>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</si>
  <si>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</si>
  <si>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</si>
  <si>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</si>
  <si>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</si>
  <si>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</si>
  <si>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</si>
  <si>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</si>
  <si>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</si>
  <si>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</si>
  <si>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</si>
  <si>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</si>
  <si>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</si>
  <si>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</si>
  <si>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</si>
  <si>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</si>
  <si>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</si>
  <si>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</si>
  <si>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</si>
  <si>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</si>
  <si>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</si>
  <si>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</si>
  <si>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</si>
  <si>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</si>
  <si>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</si>
  <si>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</si>
  <si>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</si>
  <si>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</si>
  <si>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</si>
  <si>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</si>
  <si>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</si>
  <si>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</si>
  <si>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</si>
  <si>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</si>
  <si>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</si>
  <si>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</si>
  <si>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</si>
  <si>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</si>
  <si>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</si>
  <si>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</si>
  <si>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</si>
  <si>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</si>
  <si>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</si>
  <si>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</si>
  <si>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</si>
  <si>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</si>
  <si>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</si>
  <si>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</si>
  <si>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</si>
  <si>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</si>
  <si>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</si>
  <si>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</si>
  <si>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</si>
  <si>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</si>
  <si>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</si>
  <si>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</si>
  <si>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</si>
  <si>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</si>
  <si>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</si>
  <si>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</si>
  <si>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</si>
  <si>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</si>
  <si>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Пермский край, Кунгурский муниципальный округ</t>
  </si>
  <si>
    <t xml:space="preserve">МВ×А-0;т.у.-24;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</si>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</sst>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2572326.6385868629</c:v>
                </c:pt>
                <c:pt idx="3">
                  <c:v>4317407.6993769081</c:v>
                </c:pt>
                <c:pt idx="4">
                  <c:v>6232701.5480657388</c:v>
                </c:pt>
                <c:pt idx="5">
                  <c:v>8335163.2741100984</c:v>
                </c:pt>
                <c:pt idx="6">
                  <c:v>10643460.600322187</c:v>
                </c:pt>
                <c:pt idx="7">
                  <c:v>13178148.954002852</c:v>
                </c:pt>
                <c:pt idx="8">
                  <c:v>15961864.614604019</c:v>
                </c:pt>
                <c:pt idx="9">
                  <c:v>19019537.819802444</c:v>
                </c:pt>
                <c:pt idx="10">
                  <c:v>22378627.909091953</c:v>
                </c:pt>
                <c:pt idx="11">
                  <c:v>26069382.802006245</c:v>
                </c:pt>
                <c:pt idx="12">
                  <c:v>30125125.349067517</c:v>
                </c:pt>
                <c:pt idx="13">
                  <c:v>34582569.359949589</c:v>
                </c:pt>
                <c:pt idx="14">
                  <c:v>39482168.407838047</c:v>
                </c:pt>
                <c:pt idx="15">
                  <c:v>44868500.834540129</c:v>
                </c:pt>
                <c:pt idx="16">
                  <c:v>50790694.740835316</c:v>
                </c:pt>
              </c:numCache>
            </c:numRef>
          </c:val>
          <c:smooth val="0"/>
          <c:extLst>
            <c:ext xmlns:c16="http://schemas.microsoft.com/office/drawing/2014/chart" uri="{C3380CC4-5D6E-409C-BE32-E72D297353CC}">
              <c16:uniqueId val="{00000000-64B5-4573-87D6-6534213728C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1411461.4015151814</c:v>
                </c:pt>
                <c:pt idx="3">
                  <c:v>1366654.4449761498</c:v>
                </c:pt>
                <c:pt idx="4">
                  <c:v>1327394.7126432669</c:v>
                </c:pt>
                <c:pt idx="5">
                  <c:v>1289479.150812113</c:v>
                </c:pt>
                <c:pt idx="6">
                  <c:v>1252851.309042572</c:v>
                </c:pt>
                <c:pt idx="7">
                  <c:v>1217457.7775418276</c:v>
                </c:pt>
                <c:pt idx="8">
                  <c:v>1183247.9707013492</c:v>
                </c:pt>
                <c:pt idx="9">
                  <c:v>1150173.9300592674</c:v>
                </c:pt>
                <c:pt idx="10">
                  <c:v>1118190.1446900186</c:v>
                </c:pt>
                <c:pt idx="11">
                  <c:v>1087253.3872420364</c:v>
                </c:pt>
                <c:pt idx="12">
                  <c:v>1057322.5640386061</c:v>
                </c:pt>
                <c:pt idx="13">
                  <c:v>1028358.5778294622</c:v>
                </c:pt>
                <c:pt idx="14">
                  <c:v>1000324.2019338869</c:v>
                </c:pt>
                <c:pt idx="15">
                  <c:v>973183.96465205739</c:v>
                </c:pt>
                <c:pt idx="16">
                  <c:v>946904.04294220009</c:v>
                </c:pt>
              </c:numCache>
            </c:numRef>
          </c:val>
          <c:smooth val="0"/>
          <c:extLst>
            <c:ext xmlns:c16="http://schemas.microsoft.com/office/drawing/2014/chart" uri="{C3380CC4-5D6E-409C-BE32-E72D297353CC}">
              <c16:uniqueId val="{00000001-64B5-4573-87D6-6534213728C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549</v>
      </c>
    </row>
    <row r="49" spans="1:3" ht="31.5" x14ac:dyDescent="0.25">
      <c r="A49" s="18" t="s">
        <v>61</v>
      </c>
      <c r="B49" s="24" t="s">
        <v>62</v>
      </c>
      <c r="C49"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2.3030538086416201</v>
      </c>
      <c r="D24" s="196">
        <v>0.46061076172832399</v>
      </c>
      <c r="E24" s="196">
        <v>0.46061076172832399</v>
      </c>
      <c r="F24" s="197">
        <v>0.46061076172832399</v>
      </c>
      <c r="G24" s="196">
        <v>0</v>
      </c>
      <c r="H24" s="196">
        <v>0</v>
      </c>
      <c r="I24" s="196">
        <v>0</v>
      </c>
      <c r="J24" s="196">
        <v>0.46061076172832399</v>
      </c>
      <c r="K24" s="196">
        <v>4</v>
      </c>
      <c r="L24" s="196">
        <v>0.46061076172832399</v>
      </c>
      <c r="M24" s="196">
        <v>4</v>
      </c>
      <c r="N24" s="196">
        <v>0</v>
      </c>
      <c r="O24" s="196">
        <v>0</v>
      </c>
      <c r="P24" s="196">
        <v>0.46061076172832399</v>
      </c>
      <c r="Q24" s="196">
        <v>4</v>
      </c>
      <c r="R24" s="196">
        <v>0</v>
      </c>
      <c r="S24" s="196">
        <v>0</v>
      </c>
      <c r="T24" s="196">
        <v>0.46061076172832399</v>
      </c>
      <c r="U24" s="196">
        <v>4</v>
      </c>
      <c r="V24" s="196">
        <v>0</v>
      </c>
      <c r="W24" s="196">
        <v>0</v>
      </c>
      <c r="X24" s="196">
        <v>0.46061076172832399</v>
      </c>
      <c r="Y24" s="196">
        <v>4</v>
      </c>
      <c r="Z24" s="196">
        <v>0</v>
      </c>
      <c r="AA24" s="196">
        <v>0</v>
      </c>
      <c r="AB24" s="196">
        <v>0.46061076172832399</v>
      </c>
      <c r="AC24" s="196">
        <v>4</v>
      </c>
      <c r="AD24" s="196">
        <v>0</v>
      </c>
      <c r="AE24" s="198">
        <v>0</v>
      </c>
      <c r="AF24" s="199">
        <v>2.3030538086416201</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2.3030538086416201</v>
      </c>
      <c r="D27" s="26">
        <v>0.46061076172832399</v>
      </c>
      <c r="E27" s="26">
        <v>0.46061076172832399</v>
      </c>
      <c r="F27" s="203">
        <v>0.46061076172832399</v>
      </c>
      <c r="G27" s="26">
        <v>0</v>
      </c>
      <c r="H27" s="26">
        <v>0</v>
      </c>
      <c r="I27" s="26">
        <v>0</v>
      </c>
      <c r="J27" s="26">
        <v>0.46061076172832399</v>
      </c>
      <c r="K27" s="26">
        <v>4</v>
      </c>
      <c r="L27" s="26">
        <v>0.46061076172832399</v>
      </c>
      <c r="M27" s="26">
        <v>4</v>
      </c>
      <c r="N27" s="26">
        <v>0</v>
      </c>
      <c r="O27" s="26">
        <v>0</v>
      </c>
      <c r="P27" s="26">
        <v>0.46061076172832399</v>
      </c>
      <c r="Q27" s="26">
        <v>4</v>
      </c>
      <c r="R27" s="26">
        <v>0</v>
      </c>
      <c r="S27" s="26">
        <v>0</v>
      </c>
      <c r="T27" s="26">
        <v>0.46061076172832399</v>
      </c>
      <c r="U27" s="26">
        <v>4</v>
      </c>
      <c r="V27" s="26">
        <v>0</v>
      </c>
      <c r="W27" s="26">
        <v>0</v>
      </c>
      <c r="X27" s="200">
        <v>0.46061076172832399</v>
      </c>
      <c r="Y27" s="200">
        <v>4</v>
      </c>
      <c r="Z27" s="26">
        <v>0</v>
      </c>
      <c r="AA27" s="26">
        <v>0</v>
      </c>
      <c r="AB27" s="26">
        <v>0.46061076172832399</v>
      </c>
      <c r="AC27" s="26">
        <v>4</v>
      </c>
      <c r="AD27" s="26">
        <v>0</v>
      </c>
      <c r="AE27" s="204">
        <v>0</v>
      </c>
      <c r="AF27" s="205">
        <v>2.3030538086416201</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2.3030538086416201</v>
      </c>
      <c r="E30" s="200">
        <v>2.3030538086416201</v>
      </c>
      <c r="F30" s="200">
        <v>2.3030538086416201</v>
      </c>
      <c r="G30" s="200">
        <v>0</v>
      </c>
      <c r="H30" s="200">
        <v>0</v>
      </c>
      <c r="I30" s="200">
        <v>0</v>
      </c>
      <c r="J30" s="200">
        <v>0.38384230144026998</v>
      </c>
      <c r="K30" s="200">
        <v>4</v>
      </c>
      <c r="L30" s="200">
        <v>0.38384230144026998</v>
      </c>
      <c r="M30" s="200">
        <v>4</v>
      </c>
      <c r="N30" s="26">
        <v>0</v>
      </c>
      <c r="O30" s="200">
        <v>0</v>
      </c>
      <c r="P30" s="200">
        <v>0.38384230144026998</v>
      </c>
      <c r="Q30" s="200">
        <v>4</v>
      </c>
      <c r="R30" s="26">
        <v>0</v>
      </c>
      <c r="S30" s="200">
        <v>0</v>
      </c>
      <c r="T30" s="200">
        <v>0.38384230144026998</v>
      </c>
      <c r="U30" s="200">
        <v>4</v>
      </c>
      <c r="V30" s="200">
        <v>0</v>
      </c>
      <c r="W30" s="200">
        <v>0</v>
      </c>
      <c r="X30" s="200">
        <v>0.38384230144026998</v>
      </c>
      <c r="Y30" s="200">
        <v>4</v>
      </c>
      <c r="Z30" s="200">
        <v>0</v>
      </c>
      <c r="AA30" s="200">
        <v>0</v>
      </c>
      <c r="AB30" s="200">
        <v>0.38384230144026998</v>
      </c>
      <c r="AC30" s="200">
        <v>4</v>
      </c>
      <c r="AD30" s="200">
        <v>0</v>
      </c>
      <c r="AE30" s="209">
        <v>0</v>
      </c>
      <c r="AF30" s="199">
        <v>1.91921150720135</v>
      </c>
      <c r="AG30" s="200">
        <v>0</v>
      </c>
    </row>
    <row r="31" spans="1:37" x14ac:dyDescent="0.25">
      <c r="A31" s="201" t="s">
        <v>357</v>
      </c>
      <c r="B31" s="202" t="s">
        <v>358</v>
      </c>
      <c r="C31" s="200">
        <v>0</v>
      </c>
      <c r="D31" s="200">
        <v>0.11515269043208101</v>
      </c>
      <c r="E31" s="26">
        <v>0.11515269043208101</v>
      </c>
      <c r="F31" s="26">
        <v>0.11515269043208101</v>
      </c>
      <c r="G31" s="200">
        <v>0</v>
      </c>
      <c r="H31" s="26">
        <v>0</v>
      </c>
      <c r="I31" s="26">
        <v>0</v>
      </c>
      <c r="J31" s="200">
        <v>1.9192115072013499E-2</v>
      </c>
      <c r="K31" s="26">
        <v>4</v>
      </c>
      <c r="L31" s="26">
        <v>1.9192115072013499E-2</v>
      </c>
      <c r="M31" s="200">
        <v>4</v>
      </c>
      <c r="N31" s="200">
        <v>0</v>
      </c>
      <c r="O31" s="26">
        <v>0</v>
      </c>
      <c r="P31" s="200">
        <v>1.9192115072013499E-2</v>
      </c>
      <c r="Q31" s="26">
        <v>4</v>
      </c>
      <c r="R31" s="200">
        <v>0</v>
      </c>
      <c r="S31" s="26">
        <v>0</v>
      </c>
      <c r="T31" s="200">
        <v>1.9192115072013499E-2</v>
      </c>
      <c r="U31" s="26">
        <v>4</v>
      </c>
      <c r="V31" s="200">
        <v>0</v>
      </c>
      <c r="W31" s="26">
        <v>0</v>
      </c>
      <c r="X31" s="26">
        <v>1.9192115072013499E-2</v>
      </c>
      <c r="Y31" s="200">
        <v>4</v>
      </c>
      <c r="Z31" s="200">
        <v>0</v>
      </c>
      <c r="AA31" s="26">
        <v>0</v>
      </c>
      <c r="AB31" s="26">
        <v>1.9192115072013499E-2</v>
      </c>
      <c r="AC31" s="26">
        <v>4</v>
      </c>
      <c r="AD31" s="200">
        <v>0</v>
      </c>
      <c r="AE31" s="204">
        <v>0</v>
      </c>
      <c r="AF31" s="199">
        <v>9.5960575360067496E-2</v>
      </c>
      <c r="AG31" s="200">
        <v>0</v>
      </c>
    </row>
    <row r="32" spans="1:37" ht="31.5" x14ac:dyDescent="0.25">
      <c r="A32" s="201" t="s">
        <v>359</v>
      </c>
      <c r="B32" s="202" t="s">
        <v>360</v>
      </c>
      <c r="C32" s="200">
        <v>0</v>
      </c>
      <c r="D32" s="200">
        <v>0.34545807129624301</v>
      </c>
      <c r="E32" s="26">
        <v>0.34545807129624301</v>
      </c>
      <c r="F32" s="26">
        <v>0.34545807129624301</v>
      </c>
      <c r="G32" s="200">
        <v>0</v>
      </c>
      <c r="H32" s="26">
        <v>0</v>
      </c>
      <c r="I32" s="26">
        <v>0</v>
      </c>
      <c r="J32" s="200">
        <v>5.7576345216040485E-2</v>
      </c>
      <c r="K32" s="26">
        <v>4</v>
      </c>
      <c r="L32" s="26">
        <v>5.7576345216040485E-2</v>
      </c>
      <c r="M32" s="200">
        <v>4</v>
      </c>
      <c r="N32" s="200">
        <v>0</v>
      </c>
      <c r="O32" s="26">
        <v>0</v>
      </c>
      <c r="P32" s="200">
        <v>5.7576345216040485E-2</v>
      </c>
      <c r="Q32" s="26">
        <v>4</v>
      </c>
      <c r="R32" s="200">
        <v>0</v>
      </c>
      <c r="S32" s="26">
        <v>0</v>
      </c>
      <c r="T32" s="200">
        <v>5.7576345216040485E-2</v>
      </c>
      <c r="U32" s="26">
        <v>4</v>
      </c>
      <c r="V32" s="200">
        <v>0</v>
      </c>
      <c r="W32" s="26">
        <v>0</v>
      </c>
      <c r="X32" s="26">
        <v>5.7576345216040485E-2</v>
      </c>
      <c r="Y32" s="200">
        <v>4</v>
      </c>
      <c r="Z32" s="200">
        <v>0</v>
      </c>
      <c r="AA32" s="26">
        <v>0</v>
      </c>
      <c r="AB32" s="26">
        <v>5.7576345216040485E-2</v>
      </c>
      <c r="AC32" s="26">
        <v>4</v>
      </c>
      <c r="AD32" s="200">
        <v>0</v>
      </c>
      <c r="AE32" s="204">
        <v>0</v>
      </c>
      <c r="AF32" s="199">
        <v>0.2878817260802024</v>
      </c>
      <c r="AG32" s="200">
        <v>0</v>
      </c>
    </row>
    <row r="33" spans="1:33" x14ac:dyDescent="0.25">
      <c r="A33" s="201" t="s">
        <v>361</v>
      </c>
      <c r="B33" s="202" t="s">
        <v>362</v>
      </c>
      <c r="C33" s="200">
        <v>0</v>
      </c>
      <c r="D33" s="200">
        <v>1.7733514326540476</v>
      </c>
      <c r="E33" s="26">
        <v>1.7733514326540476</v>
      </c>
      <c r="F33" s="26">
        <v>1.7733514326540476</v>
      </c>
      <c r="G33" s="200">
        <v>0</v>
      </c>
      <c r="H33" s="26">
        <v>0</v>
      </c>
      <c r="I33" s="26">
        <v>0</v>
      </c>
      <c r="J33" s="200">
        <v>0.29555857210900788</v>
      </c>
      <c r="K33" s="26">
        <v>4</v>
      </c>
      <c r="L33" s="26">
        <v>0.29555857210900788</v>
      </c>
      <c r="M33" s="200">
        <v>4</v>
      </c>
      <c r="N33" s="200">
        <v>0</v>
      </c>
      <c r="O33" s="26">
        <v>0</v>
      </c>
      <c r="P33" s="200">
        <v>0.29555857210900788</v>
      </c>
      <c r="Q33" s="26">
        <v>4</v>
      </c>
      <c r="R33" s="200">
        <v>0</v>
      </c>
      <c r="S33" s="26">
        <v>0</v>
      </c>
      <c r="T33" s="200">
        <v>0.29555857210900788</v>
      </c>
      <c r="U33" s="26">
        <v>4</v>
      </c>
      <c r="V33" s="200">
        <v>0</v>
      </c>
      <c r="W33" s="26">
        <v>0</v>
      </c>
      <c r="X33" s="26">
        <v>0.29555857210900788</v>
      </c>
      <c r="Y33" s="200">
        <v>4</v>
      </c>
      <c r="Z33" s="200">
        <v>0</v>
      </c>
      <c r="AA33" s="26">
        <v>0</v>
      </c>
      <c r="AB33" s="26">
        <v>0.29555857210900788</v>
      </c>
      <c r="AC33" s="26">
        <v>4</v>
      </c>
      <c r="AD33" s="200">
        <v>0</v>
      </c>
      <c r="AE33" s="204">
        <v>0</v>
      </c>
      <c r="AF33" s="199">
        <v>1.4777928605450394</v>
      </c>
      <c r="AG33" s="200">
        <v>0</v>
      </c>
    </row>
    <row r="34" spans="1:33" x14ac:dyDescent="0.25">
      <c r="A34" s="201" t="s">
        <v>363</v>
      </c>
      <c r="B34" s="202" t="s">
        <v>364</v>
      </c>
      <c r="C34" s="200">
        <v>0</v>
      </c>
      <c r="D34" s="200">
        <v>6.9091614259248604E-2</v>
      </c>
      <c r="E34" s="26">
        <v>6.9091614259248604E-2</v>
      </c>
      <c r="F34" s="26">
        <v>6.9091614259248604E-2</v>
      </c>
      <c r="G34" s="200">
        <v>0</v>
      </c>
      <c r="H34" s="26">
        <v>0</v>
      </c>
      <c r="I34" s="26">
        <v>0</v>
      </c>
      <c r="J34" s="200">
        <v>1.1515269043208098E-2</v>
      </c>
      <c r="K34" s="26">
        <v>4</v>
      </c>
      <c r="L34" s="26">
        <v>1.1515269043208098E-2</v>
      </c>
      <c r="M34" s="200">
        <v>4</v>
      </c>
      <c r="N34" s="200">
        <v>0</v>
      </c>
      <c r="O34" s="26">
        <v>0</v>
      </c>
      <c r="P34" s="200">
        <v>1.1515269043208098E-2</v>
      </c>
      <c r="Q34" s="26">
        <v>4</v>
      </c>
      <c r="R34" s="200">
        <v>0</v>
      </c>
      <c r="S34" s="26">
        <v>0</v>
      </c>
      <c r="T34" s="200">
        <v>1.1515269043208098E-2</v>
      </c>
      <c r="U34" s="26">
        <v>4</v>
      </c>
      <c r="V34" s="200">
        <v>0</v>
      </c>
      <c r="W34" s="26">
        <v>0</v>
      </c>
      <c r="X34" s="26">
        <v>1.1515269043208098E-2</v>
      </c>
      <c r="Y34" s="200">
        <v>4</v>
      </c>
      <c r="Z34" s="200">
        <v>0</v>
      </c>
      <c r="AA34" s="26">
        <v>0</v>
      </c>
      <c r="AB34" s="26">
        <v>1.1515269043208098E-2</v>
      </c>
      <c r="AC34" s="26">
        <v>4</v>
      </c>
      <c r="AD34" s="200">
        <v>0</v>
      </c>
      <c r="AE34" s="204">
        <v>0</v>
      </c>
      <c r="AF34" s="199">
        <v>5.7576345216040492E-2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20</v>
      </c>
      <c r="D42" s="26">
        <v>4</v>
      </c>
      <c r="E42" s="26">
        <v>4</v>
      </c>
      <c r="F42" s="26">
        <v>4</v>
      </c>
      <c r="G42" s="26">
        <v>0</v>
      </c>
      <c r="H42" s="26">
        <v>0</v>
      </c>
      <c r="I42" s="26">
        <v>0</v>
      </c>
      <c r="J42" s="26">
        <v>4</v>
      </c>
      <c r="K42" s="26">
        <v>4</v>
      </c>
      <c r="L42" s="26">
        <v>4</v>
      </c>
      <c r="M42" s="26">
        <v>4</v>
      </c>
      <c r="N42" s="26">
        <v>0</v>
      </c>
      <c r="O42" s="26">
        <v>0</v>
      </c>
      <c r="P42" s="26">
        <v>4</v>
      </c>
      <c r="Q42" s="26">
        <v>4</v>
      </c>
      <c r="R42" s="26">
        <v>0</v>
      </c>
      <c r="S42" s="26">
        <v>0</v>
      </c>
      <c r="T42" s="26">
        <v>4</v>
      </c>
      <c r="U42" s="26">
        <v>4</v>
      </c>
      <c r="V42" s="26">
        <v>0</v>
      </c>
      <c r="W42" s="26">
        <v>0</v>
      </c>
      <c r="X42" s="26">
        <v>4</v>
      </c>
      <c r="Y42" s="26">
        <v>4</v>
      </c>
      <c r="Z42" s="26">
        <v>0</v>
      </c>
      <c r="AA42" s="26">
        <v>0</v>
      </c>
      <c r="AB42" s="26">
        <v>4</v>
      </c>
      <c r="AC42" s="26">
        <v>4</v>
      </c>
      <c r="AD42" s="26">
        <v>0</v>
      </c>
      <c r="AE42" s="204">
        <v>0</v>
      </c>
      <c r="AF42" s="205">
        <v>20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20</v>
      </c>
      <c r="D52" s="200">
        <v>4</v>
      </c>
      <c r="E52" s="200">
        <v>4</v>
      </c>
      <c r="F52" s="200">
        <v>4</v>
      </c>
      <c r="G52" s="200">
        <v>0</v>
      </c>
      <c r="H52" s="200">
        <v>0</v>
      </c>
      <c r="I52" s="200">
        <v>0</v>
      </c>
      <c r="J52" s="200">
        <v>4</v>
      </c>
      <c r="K52" s="200">
        <v>4</v>
      </c>
      <c r="L52" s="200">
        <v>4</v>
      </c>
      <c r="M52" s="200">
        <v>4</v>
      </c>
      <c r="N52" s="200">
        <v>0</v>
      </c>
      <c r="O52" s="200">
        <v>0</v>
      </c>
      <c r="P52" s="200">
        <v>4</v>
      </c>
      <c r="Q52" s="200">
        <v>4</v>
      </c>
      <c r="R52" s="200">
        <v>0</v>
      </c>
      <c r="S52" s="200">
        <v>0</v>
      </c>
      <c r="T52" s="200">
        <v>4</v>
      </c>
      <c r="U52" s="200">
        <v>4</v>
      </c>
      <c r="V52" s="200">
        <v>0</v>
      </c>
      <c r="W52" s="200">
        <v>0</v>
      </c>
      <c r="X52" s="200">
        <v>4</v>
      </c>
      <c r="Y52" s="200">
        <v>4</v>
      </c>
      <c r="Z52" s="200">
        <v>0</v>
      </c>
      <c r="AA52" s="200">
        <v>0</v>
      </c>
      <c r="AB52" s="200">
        <v>4</v>
      </c>
      <c r="AC52" s="200">
        <v>4</v>
      </c>
      <c r="AD52" s="200">
        <v>0</v>
      </c>
      <c r="AE52" s="200">
        <v>0</v>
      </c>
      <c r="AF52" s="200">
        <v>20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2.3030538086416201</v>
      </c>
      <c r="E55" s="200">
        <v>2.3030538086416201</v>
      </c>
      <c r="F55" s="200">
        <v>2.3030538086416201</v>
      </c>
      <c r="G55" s="200">
        <v>0</v>
      </c>
      <c r="H55" s="200">
        <v>0</v>
      </c>
      <c r="I55" s="200">
        <v>0</v>
      </c>
      <c r="J55" s="200">
        <v>0.38384230144026998</v>
      </c>
      <c r="K55" s="200">
        <v>4</v>
      </c>
      <c r="L55" s="200">
        <v>0.38384230144026998</v>
      </c>
      <c r="M55" s="200">
        <v>4</v>
      </c>
      <c r="N55" s="200">
        <v>0</v>
      </c>
      <c r="O55" s="200">
        <v>0</v>
      </c>
      <c r="P55" s="200">
        <v>0.38384230144026998</v>
      </c>
      <c r="Q55" s="200">
        <v>4</v>
      </c>
      <c r="R55" s="200">
        <v>0</v>
      </c>
      <c r="S55" s="200">
        <v>0</v>
      </c>
      <c r="T55" s="200">
        <v>0.38384230144026998</v>
      </c>
      <c r="U55" s="200">
        <v>4</v>
      </c>
      <c r="V55" s="200">
        <v>0</v>
      </c>
      <c r="W55" s="200">
        <v>0</v>
      </c>
      <c r="X55" s="200">
        <v>0.38384230144026998</v>
      </c>
      <c r="Y55" s="200">
        <v>4</v>
      </c>
      <c r="Z55" s="200">
        <v>0</v>
      </c>
      <c r="AA55" s="200">
        <v>0</v>
      </c>
      <c r="AB55" s="200">
        <v>0.38384230144026998</v>
      </c>
      <c r="AC55" s="200">
        <v>4</v>
      </c>
      <c r="AD55" s="200">
        <v>0</v>
      </c>
      <c r="AE55" s="200">
        <v>0</v>
      </c>
      <c r="AF55" s="200">
        <v>1.91921150720135</v>
      </c>
      <c r="AG55" s="200">
        <v>0</v>
      </c>
    </row>
    <row r="56" spans="1:33" x14ac:dyDescent="0.25">
      <c r="A56" s="146" t="s">
        <v>396</v>
      </c>
      <c r="B56" s="202" t="s">
        <v>397</v>
      </c>
      <c r="C56" s="26">
        <v>0</v>
      </c>
      <c r="D56" s="26">
        <v>2.3030538086416201</v>
      </c>
      <c r="E56" s="26">
        <v>2.3030538086416201</v>
      </c>
      <c r="F56" s="26">
        <v>2.3030538086416201</v>
      </c>
      <c r="G56" s="26">
        <v>0</v>
      </c>
      <c r="H56" s="26">
        <v>0</v>
      </c>
      <c r="I56" s="26">
        <v>0</v>
      </c>
      <c r="J56" s="26">
        <v>0.38384230144026998</v>
      </c>
      <c r="K56" s="26">
        <v>4</v>
      </c>
      <c r="L56" s="26">
        <v>0.38384230144026998</v>
      </c>
      <c r="M56" s="26">
        <v>4</v>
      </c>
      <c r="N56" s="26">
        <v>0</v>
      </c>
      <c r="O56" s="26">
        <v>0</v>
      </c>
      <c r="P56" s="26">
        <v>0.38384230144026998</v>
      </c>
      <c r="Q56" s="26">
        <v>4</v>
      </c>
      <c r="R56" s="26">
        <v>0</v>
      </c>
      <c r="S56" s="26">
        <v>0</v>
      </c>
      <c r="T56" s="26">
        <v>0.38384230144026998</v>
      </c>
      <c r="U56" s="26">
        <v>4</v>
      </c>
      <c r="V56" s="26">
        <v>0</v>
      </c>
      <c r="W56" s="26">
        <v>0</v>
      </c>
      <c r="X56" s="26">
        <v>0.38384230144026998</v>
      </c>
      <c r="Y56" s="26">
        <v>4</v>
      </c>
      <c r="Z56" s="26">
        <v>0</v>
      </c>
      <c r="AA56" s="26">
        <v>0</v>
      </c>
      <c r="AB56" s="26">
        <v>0.38384230144026998</v>
      </c>
      <c r="AC56" s="26">
        <v>4</v>
      </c>
      <c r="AD56" s="26">
        <v>0</v>
      </c>
      <c r="AE56" s="26">
        <v>0</v>
      </c>
      <c r="AF56" s="200">
        <v>1.91921150720135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20</v>
      </c>
      <c r="D61" s="26">
        <v>4</v>
      </c>
      <c r="E61" s="26">
        <v>4</v>
      </c>
      <c r="F61" s="26">
        <v>4</v>
      </c>
      <c r="G61" s="26">
        <v>0</v>
      </c>
      <c r="H61" s="26">
        <v>0</v>
      </c>
      <c r="I61" s="26">
        <v>0</v>
      </c>
      <c r="J61" s="26">
        <v>4</v>
      </c>
      <c r="K61" s="26">
        <v>4</v>
      </c>
      <c r="L61" s="26">
        <v>4</v>
      </c>
      <c r="M61" s="26">
        <v>4</v>
      </c>
      <c r="N61" s="26">
        <v>0</v>
      </c>
      <c r="O61" s="26">
        <v>0</v>
      </c>
      <c r="P61" s="26">
        <v>4</v>
      </c>
      <c r="Q61" s="26">
        <v>4</v>
      </c>
      <c r="R61" s="26">
        <v>0</v>
      </c>
      <c r="S61" s="26">
        <v>0</v>
      </c>
      <c r="T61" s="26">
        <v>4</v>
      </c>
      <c r="U61" s="26">
        <v>4</v>
      </c>
      <c r="V61" s="26">
        <v>0</v>
      </c>
      <c r="W61" s="26">
        <v>0</v>
      </c>
      <c r="X61" s="26">
        <v>4</v>
      </c>
      <c r="Y61" s="26">
        <v>4</v>
      </c>
      <c r="Z61" s="26">
        <v>0</v>
      </c>
      <c r="AA61" s="26">
        <v>0</v>
      </c>
      <c r="AB61" s="26">
        <v>4</v>
      </c>
      <c r="AC61" s="26">
        <v>4</v>
      </c>
      <c r="AD61" s="26">
        <v>0</v>
      </c>
      <c r="AE61" s="26">
        <v>0</v>
      </c>
      <c r="AF61" s="200">
        <v>20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2.3030538086416201</v>
      </c>
      <c r="E64" s="221">
        <v>2.3030538086416201</v>
      </c>
      <c r="F64" s="221">
        <v>2.3030538086416201</v>
      </c>
      <c r="G64" s="221">
        <v>0</v>
      </c>
      <c r="H64" s="221">
        <v>0</v>
      </c>
      <c r="I64" s="221">
        <v>0</v>
      </c>
      <c r="J64" s="221">
        <v>0.38384230144026998</v>
      </c>
      <c r="K64" s="221">
        <v>4</v>
      </c>
      <c r="L64" s="221">
        <v>0.38384230144026998</v>
      </c>
      <c r="M64" s="221">
        <v>4</v>
      </c>
      <c r="N64" s="221">
        <v>0</v>
      </c>
      <c r="O64" s="221">
        <v>0</v>
      </c>
      <c r="P64" s="221">
        <v>0.38384230144026998</v>
      </c>
      <c r="Q64" s="221">
        <v>4</v>
      </c>
      <c r="R64" s="221">
        <v>0</v>
      </c>
      <c r="S64" s="221">
        <v>0</v>
      </c>
      <c r="T64" s="221">
        <v>0.38384230144026998</v>
      </c>
      <c r="U64" s="221">
        <v>4</v>
      </c>
      <c r="V64" s="221">
        <v>0</v>
      </c>
      <c r="W64" s="221">
        <v>0</v>
      </c>
      <c r="X64" s="221">
        <v>0.38384230144026998</v>
      </c>
      <c r="Y64" s="221">
        <v>4</v>
      </c>
      <c r="Z64" s="221">
        <v>0</v>
      </c>
      <c r="AA64" s="221">
        <v>0</v>
      </c>
      <c r="AB64" s="221">
        <v>0.38384230144026998</v>
      </c>
      <c r="AC64" s="221">
        <v>4</v>
      </c>
      <c r="AD64" s="221">
        <v>0</v>
      </c>
      <c r="AE64" s="221">
        <v>0</v>
      </c>
      <c r="AF64" s="200">
        <v>1.91921150720135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24</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2029</v>
      </c>
    </row>
    <row r="26" spans="1:2" s="134" customFormat="1" ht="16.5" thickBot="1" x14ac:dyDescent="0.3">
      <c r="A26" s="170" t="s">
        <v>473</v>
      </c>
      <c r="B26" s="168" t="s">
        <v>528</v>
      </c>
    </row>
    <row r="27" spans="1:2" s="134" customFormat="1" ht="29.25" thickBot="1" x14ac:dyDescent="0.3">
      <c r="A27" s="171" t="s">
        <v>474</v>
      </c>
      <c r="B27" s="172">
        <v>2.0259531217357947</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O_К1_38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545</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546</v>
      </c>
    </row>
    <row r="27" spans="1:3" ht="42.75" customHeight="1" x14ac:dyDescent="0.25">
      <c r="A27" s="49" t="s">
        <v>23</v>
      </c>
      <c r="B27" s="50" t="s">
        <v>141</v>
      </c>
      <c r="C27" s="25" t="s">
        <v>547</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O_К1_38</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1688294.2681131621</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18387632.835494701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48236.97908894749</v>
      </c>
      <c r="E65" s="109">
        <f t="shared" si="10"/>
        <v>48236.97908894749</v>
      </c>
      <c r="F65" s="109">
        <f t="shared" si="10"/>
        <v>48236.97908894749</v>
      </c>
      <c r="G65" s="109">
        <f t="shared" si="10"/>
        <v>48236.97908894749</v>
      </c>
      <c r="H65" s="109">
        <f t="shared" si="10"/>
        <v>48236.97908894749</v>
      </c>
      <c r="I65" s="109">
        <f t="shared" si="10"/>
        <v>48236.97908894749</v>
      </c>
      <c r="J65" s="109">
        <f t="shared" si="10"/>
        <v>48236.97908894749</v>
      </c>
      <c r="K65" s="109">
        <f t="shared" si="10"/>
        <v>48236.97908894749</v>
      </c>
      <c r="L65" s="109">
        <f t="shared" si="10"/>
        <v>48236.97908894749</v>
      </c>
      <c r="M65" s="109">
        <f t="shared" si="10"/>
        <v>48236.97908894749</v>
      </c>
      <c r="N65" s="109">
        <f t="shared" si="10"/>
        <v>48236.97908894749</v>
      </c>
      <c r="O65" s="109">
        <f t="shared" si="10"/>
        <v>48236.97908894749</v>
      </c>
      <c r="P65" s="109">
        <f t="shared" si="10"/>
        <v>48236.97908894749</v>
      </c>
      <c r="Q65" s="109">
        <f t="shared" si="10"/>
        <v>48236.97908894749</v>
      </c>
      <c r="R65" s="109">
        <f t="shared" si="10"/>
        <v>48236.97908894749</v>
      </c>
      <c r="S65" s="109">
        <f t="shared" si="10"/>
        <v>48236.97908894749</v>
      </c>
      <c r="T65" s="109">
        <f t="shared" si="10"/>
        <v>48236.97908894749</v>
      </c>
      <c r="U65" s="109">
        <f t="shared" si="10"/>
        <v>48236.97908894749</v>
      </c>
      <c r="V65" s="109">
        <f t="shared" si="10"/>
        <v>48236.97908894749</v>
      </c>
      <c r="W65" s="109">
        <f t="shared" si="10"/>
        <v>48236.97908894749</v>
      </c>
    </row>
    <row r="66" spans="1:23" ht="11.25" customHeight="1" x14ac:dyDescent="0.25">
      <c r="A66" s="74" t="s">
        <v>237</v>
      </c>
      <c r="B66" s="109">
        <f>IF(AND(B45&gt;$B$92,B45&lt;=$B$92+$B$27),B65,0)</f>
        <v>0</v>
      </c>
      <c r="C66" s="109">
        <f t="shared" ref="C66:W66" si="11">IF(AND(C45&gt;$B$92,C45&lt;=$B$92+$B$27),C65+B66,0)</f>
        <v>0</v>
      </c>
      <c r="D66" s="109">
        <f t="shared" si="11"/>
        <v>48236.97908894749</v>
      </c>
      <c r="E66" s="109">
        <f t="shared" si="11"/>
        <v>96473.95817789498</v>
      </c>
      <c r="F66" s="109">
        <f t="shared" si="11"/>
        <v>144710.93726684246</v>
      </c>
      <c r="G66" s="109">
        <f t="shared" si="11"/>
        <v>192947.91635578996</v>
      </c>
      <c r="H66" s="109">
        <f t="shared" si="11"/>
        <v>241184.89544473746</v>
      </c>
      <c r="I66" s="109">
        <f t="shared" si="11"/>
        <v>289421.87453368492</v>
      </c>
      <c r="J66" s="109">
        <f t="shared" si="11"/>
        <v>337658.85362263239</v>
      </c>
      <c r="K66" s="109">
        <f t="shared" si="11"/>
        <v>385895.83271157986</v>
      </c>
      <c r="L66" s="109">
        <f t="shared" si="11"/>
        <v>434132.81180052733</v>
      </c>
      <c r="M66" s="109">
        <f t="shared" si="11"/>
        <v>482369.7908894748</v>
      </c>
      <c r="N66" s="109">
        <f t="shared" si="11"/>
        <v>530606.76997842232</v>
      </c>
      <c r="O66" s="109">
        <f t="shared" si="11"/>
        <v>578843.74906736985</v>
      </c>
      <c r="P66" s="109">
        <f t="shared" si="11"/>
        <v>627080.72815631737</v>
      </c>
      <c r="Q66" s="109">
        <f t="shared" si="11"/>
        <v>675317.7072452649</v>
      </c>
      <c r="R66" s="109">
        <f t="shared" si="11"/>
        <v>723554.68633421243</v>
      </c>
      <c r="S66" s="109">
        <f t="shared" si="11"/>
        <v>771791.66542315995</v>
      </c>
      <c r="T66" s="109">
        <f t="shared" si="11"/>
        <v>820028.64451210748</v>
      </c>
      <c r="U66" s="109">
        <f t="shared" si="11"/>
        <v>868265.62360105501</v>
      </c>
      <c r="V66" s="109">
        <f t="shared" si="11"/>
        <v>916502.60269000253</v>
      </c>
      <c r="W66" s="109">
        <f t="shared" si="11"/>
        <v>964739.58177895006</v>
      </c>
    </row>
    <row r="67" spans="1:23" ht="25.5" customHeight="1" x14ac:dyDescent="0.25">
      <c r="A67" s="110" t="s">
        <v>238</v>
      </c>
      <c r="B67" s="106">
        <f t="shared" ref="B67:W67" si="12">B64-B65</f>
        <v>0</v>
      </c>
      <c r="C67" s="106">
        <f t="shared" si="12"/>
        <v>1867174.4212495829</v>
      </c>
      <c r="D67" s="106">
        <f>D64-D65</f>
        <v>1949793.6453737426</v>
      </c>
      <c r="E67" s="106">
        <f t="shared" si="12"/>
        <v>2145519.5797430216</v>
      </c>
      <c r="F67" s="106">
        <f t="shared" si="12"/>
        <v>2360719.8575456762</v>
      </c>
      <c r="G67" s="106">
        <f t="shared" si="12"/>
        <v>2597359.6426531947</v>
      </c>
      <c r="H67" s="106">
        <f t="shared" si="12"/>
        <v>2857604.8164488776</v>
      </c>
      <c r="I67" s="106">
        <f t="shared" si="12"/>
        <v>3143842.6880046013</v>
      </c>
      <c r="J67" s="106">
        <f t="shared" si="12"/>
        <v>3458704.8590973597</v>
      </c>
      <c r="K67" s="106">
        <f t="shared" si="12"/>
        <v>3805092.4697944773</v>
      </c>
      <c r="L67" s="106">
        <f t="shared" si="12"/>
        <v>4186204.0741107236</v>
      </c>
      <c r="M67" s="106">
        <f t="shared" si="12"/>
        <v>4605566.4215295203</v>
      </c>
      <c r="N67" s="106">
        <f t="shared" si="12"/>
        <v>5067068.449251092</v>
      </c>
      <c r="O67" s="106">
        <f t="shared" si="12"/>
        <v>5574998.8221777212</v>
      </c>
      <c r="P67" s="106">
        <f t="shared" si="12"/>
        <v>6134087.3931973344</v>
      </c>
      <c r="Q67" s="106">
        <f t="shared" si="12"/>
        <v>6749550.9956425615</v>
      </c>
      <c r="R67" s="106">
        <f t="shared" si="12"/>
        <v>7427144.0232833978</v>
      </c>
      <c r="S67" s="106">
        <f t="shared" si="12"/>
        <v>8173214.3013001103</v>
      </c>
      <c r="T67" s="106">
        <f t="shared" si="12"/>
        <v>8994764.8048686758</v>
      </c>
      <c r="U67" s="106">
        <f t="shared" si="12"/>
        <v>9899521.8408159073</v>
      </c>
      <c r="V67" s="106">
        <f t="shared" si="12"/>
        <v>10896010.372864656</v>
      </c>
      <c r="W67" s="106">
        <f t="shared" si="12"/>
        <v>11993637.242955208</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1949793.6453737426</v>
      </c>
      <c r="E69" s="105">
        <f>E67+E68</f>
        <v>2145519.5797430216</v>
      </c>
      <c r="F69" s="105">
        <f t="shared" ref="F69:W69" si="14">F67-F68</f>
        <v>2360719.8575456762</v>
      </c>
      <c r="G69" s="105">
        <f t="shared" si="14"/>
        <v>2597359.6426531947</v>
      </c>
      <c r="H69" s="105">
        <f t="shared" si="14"/>
        <v>2857604.8164488776</v>
      </c>
      <c r="I69" s="105">
        <f t="shared" si="14"/>
        <v>3143842.6880046013</v>
      </c>
      <c r="J69" s="105">
        <f t="shared" si="14"/>
        <v>3458704.8590973597</v>
      </c>
      <c r="K69" s="105">
        <f t="shared" si="14"/>
        <v>3805092.4697944773</v>
      </c>
      <c r="L69" s="105">
        <f t="shared" si="14"/>
        <v>4186204.0741107236</v>
      </c>
      <c r="M69" s="105">
        <f t="shared" si="14"/>
        <v>4605566.4215295203</v>
      </c>
      <c r="N69" s="105">
        <f t="shared" si="14"/>
        <v>5067068.449251092</v>
      </c>
      <c r="O69" s="105">
        <f t="shared" si="14"/>
        <v>5574998.8221777212</v>
      </c>
      <c r="P69" s="105">
        <f t="shared" si="14"/>
        <v>6134087.3931973344</v>
      </c>
      <c r="Q69" s="105">
        <f t="shared" si="14"/>
        <v>6749550.9956425615</v>
      </c>
      <c r="R69" s="105">
        <f t="shared" si="14"/>
        <v>7427144.0232833978</v>
      </c>
      <c r="S69" s="105">
        <f t="shared" si="14"/>
        <v>8173214.3013001103</v>
      </c>
      <c r="T69" s="105">
        <f t="shared" si="14"/>
        <v>8994764.8048686758</v>
      </c>
      <c r="U69" s="105">
        <f t="shared" si="14"/>
        <v>9899521.8408159073</v>
      </c>
      <c r="V69" s="105">
        <f t="shared" si="14"/>
        <v>10896010.372864656</v>
      </c>
      <c r="W69" s="105">
        <f t="shared" si="14"/>
        <v>11993637.242955208</v>
      </c>
    </row>
    <row r="70" spans="1:23" ht="12" customHeight="1" x14ac:dyDescent="0.25">
      <c r="A70" s="74" t="s">
        <v>208</v>
      </c>
      <c r="B70" s="102">
        <f t="shared" ref="B70:W70" si="15">-IF(B69&gt;0, B69*$B$35, 0)</f>
        <v>0</v>
      </c>
      <c r="C70" s="102">
        <f t="shared" si="15"/>
        <v>-373434.88424991659</v>
      </c>
      <c r="D70" s="102">
        <f t="shared" si="15"/>
        <v>-389958.72907474852</v>
      </c>
      <c r="E70" s="102">
        <f t="shared" si="15"/>
        <v>-429103.91594860435</v>
      </c>
      <c r="F70" s="102">
        <f t="shared" si="15"/>
        <v>-472143.97150913527</v>
      </c>
      <c r="G70" s="102">
        <f t="shared" si="15"/>
        <v>-519471.92853063898</v>
      </c>
      <c r="H70" s="102">
        <f t="shared" si="15"/>
        <v>-571520.96328977554</v>
      </c>
      <c r="I70" s="102">
        <f t="shared" si="15"/>
        <v>-628768.5376009203</v>
      </c>
      <c r="J70" s="102">
        <f t="shared" si="15"/>
        <v>-691740.97181947203</v>
      </c>
      <c r="K70" s="102">
        <f t="shared" si="15"/>
        <v>-761018.49395889556</v>
      </c>
      <c r="L70" s="102">
        <f t="shared" si="15"/>
        <v>-837240.81482214481</v>
      </c>
      <c r="M70" s="102">
        <f t="shared" si="15"/>
        <v>-921113.28430590406</v>
      </c>
      <c r="N70" s="102">
        <f t="shared" si="15"/>
        <v>-1013413.6898502185</v>
      </c>
      <c r="O70" s="102">
        <f t="shared" si="15"/>
        <v>-1114999.7644355444</v>
      </c>
      <c r="P70" s="102">
        <f t="shared" si="15"/>
        <v>-1226817.4786394669</v>
      </c>
      <c r="Q70" s="102">
        <f t="shared" si="15"/>
        <v>-1349910.1991285123</v>
      </c>
      <c r="R70" s="102">
        <f t="shared" si="15"/>
        <v>-1485428.8046566797</v>
      </c>
      <c r="S70" s="102">
        <f t="shared" si="15"/>
        <v>-1634642.8602600221</v>
      </c>
      <c r="T70" s="102">
        <f t="shared" si="15"/>
        <v>-1798952.9609737352</v>
      </c>
      <c r="U70" s="102">
        <f t="shared" si="15"/>
        <v>-1979904.3681631815</v>
      </c>
      <c r="V70" s="102">
        <f t="shared" si="15"/>
        <v>-2179202.0745729315</v>
      </c>
      <c r="W70" s="102">
        <f t="shared" si="15"/>
        <v>-2398727.4485910418</v>
      </c>
    </row>
    <row r="71" spans="1:23" ht="12.75" customHeight="1" thickBot="1" x14ac:dyDescent="0.3">
      <c r="A71" s="111" t="s">
        <v>241</v>
      </c>
      <c r="B71" s="112">
        <f t="shared" ref="B71:W71" si="16">B69+B70</f>
        <v>0</v>
      </c>
      <c r="C71" s="112">
        <f>C69+C70</f>
        <v>1493739.5369996664</v>
      </c>
      <c r="D71" s="112">
        <f t="shared" si="16"/>
        <v>1559834.9162989941</v>
      </c>
      <c r="E71" s="112">
        <f t="shared" si="16"/>
        <v>1716415.6637944174</v>
      </c>
      <c r="F71" s="112">
        <f t="shared" si="16"/>
        <v>1888575.8860365408</v>
      </c>
      <c r="G71" s="112">
        <f t="shared" si="16"/>
        <v>2077887.7141225557</v>
      </c>
      <c r="H71" s="112">
        <f t="shared" si="16"/>
        <v>2286083.8531591021</v>
      </c>
      <c r="I71" s="112">
        <f t="shared" si="16"/>
        <v>2515074.1504036812</v>
      </c>
      <c r="J71" s="112">
        <f t="shared" si="16"/>
        <v>2766963.8872778877</v>
      </c>
      <c r="K71" s="112">
        <f t="shared" si="16"/>
        <v>3044073.9758355818</v>
      </c>
      <c r="L71" s="112">
        <f t="shared" si="16"/>
        <v>3348963.2592885788</v>
      </c>
      <c r="M71" s="112">
        <f t="shared" si="16"/>
        <v>3684453.1372236162</v>
      </c>
      <c r="N71" s="112">
        <f t="shared" si="16"/>
        <v>4053654.7594008734</v>
      </c>
      <c r="O71" s="112">
        <f t="shared" si="16"/>
        <v>4459999.0577421766</v>
      </c>
      <c r="P71" s="112">
        <f t="shared" si="16"/>
        <v>4907269.9145578677</v>
      </c>
      <c r="Q71" s="112">
        <f t="shared" si="16"/>
        <v>5399640.7965140492</v>
      </c>
      <c r="R71" s="112">
        <f t="shared" si="16"/>
        <v>5941715.218626718</v>
      </c>
      <c r="S71" s="112">
        <f t="shared" si="16"/>
        <v>6538571.4410400884</v>
      </c>
      <c r="T71" s="112">
        <f t="shared" si="16"/>
        <v>7195811.8438949408</v>
      </c>
      <c r="U71" s="112">
        <f t="shared" si="16"/>
        <v>7919617.4726527259</v>
      </c>
      <c r="V71" s="112">
        <f t="shared" si="16"/>
        <v>8716808.2982917242</v>
      </c>
      <c r="W71" s="112">
        <f t="shared" si="16"/>
        <v>9594909.7943641655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1949793.6453737426</v>
      </c>
      <c r="E74" s="106">
        <f t="shared" si="18"/>
        <v>2145519.5797430216</v>
      </c>
      <c r="F74" s="106">
        <f t="shared" si="18"/>
        <v>2360719.8575456762</v>
      </c>
      <c r="G74" s="106">
        <f t="shared" si="18"/>
        <v>2597359.6426531947</v>
      </c>
      <c r="H74" s="106">
        <f t="shared" si="18"/>
        <v>2857604.8164488776</v>
      </c>
      <c r="I74" s="106">
        <f t="shared" si="18"/>
        <v>3143842.6880046013</v>
      </c>
      <c r="J74" s="106">
        <f t="shared" si="18"/>
        <v>3458704.8590973597</v>
      </c>
      <c r="K74" s="106">
        <f t="shared" si="18"/>
        <v>3805092.4697944773</v>
      </c>
      <c r="L74" s="106">
        <f t="shared" si="18"/>
        <v>4186204.0741107236</v>
      </c>
      <c r="M74" s="106">
        <f t="shared" si="18"/>
        <v>4605566.4215295203</v>
      </c>
      <c r="N74" s="106">
        <f t="shared" si="18"/>
        <v>5067068.449251092</v>
      </c>
      <c r="O74" s="106">
        <f t="shared" si="18"/>
        <v>5574998.8221777212</v>
      </c>
      <c r="P74" s="106">
        <f t="shared" si="18"/>
        <v>6134087.3931973344</v>
      </c>
      <c r="Q74" s="106">
        <f t="shared" si="18"/>
        <v>6749550.9956425615</v>
      </c>
      <c r="R74" s="106">
        <f t="shared" si="18"/>
        <v>7427144.0232833978</v>
      </c>
      <c r="S74" s="106">
        <f t="shared" si="18"/>
        <v>8173214.3013001103</v>
      </c>
      <c r="T74" s="106">
        <f t="shared" si="18"/>
        <v>8994764.8048686758</v>
      </c>
      <c r="U74" s="106">
        <f t="shared" si="18"/>
        <v>9899521.8408159073</v>
      </c>
      <c r="V74" s="106">
        <f t="shared" si="18"/>
        <v>10896010.372864656</v>
      </c>
      <c r="W74" s="106">
        <f t="shared" si="18"/>
        <v>11993637.242955208</v>
      </c>
    </row>
    <row r="75" spans="1:23" ht="12" customHeight="1" x14ac:dyDescent="0.25">
      <c r="A75" s="74" t="s">
        <v>236</v>
      </c>
      <c r="B75" s="102">
        <f t="shared" ref="B75:W75" si="19">B65</f>
        <v>0</v>
      </c>
      <c r="C75" s="102">
        <f t="shared" si="19"/>
        <v>0</v>
      </c>
      <c r="D75" s="102">
        <f t="shared" si="19"/>
        <v>48236.97908894749</v>
      </c>
      <c r="E75" s="102">
        <f t="shared" si="19"/>
        <v>48236.97908894749</v>
      </c>
      <c r="F75" s="102">
        <f t="shared" si="19"/>
        <v>48236.97908894749</v>
      </c>
      <c r="G75" s="102">
        <f t="shared" si="19"/>
        <v>48236.97908894749</v>
      </c>
      <c r="H75" s="102">
        <f t="shared" si="19"/>
        <v>48236.97908894749</v>
      </c>
      <c r="I75" s="102">
        <f t="shared" si="19"/>
        <v>48236.97908894749</v>
      </c>
      <c r="J75" s="102">
        <f t="shared" si="19"/>
        <v>48236.97908894749</v>
      </c>
      <c r="K75" s="102">
        <f t="shared" si="19"/>
        <v>48236.97908894749</v>
      </c>
      <c r="L75" s="102">
        <f t="shared" si="19"/>
        <v>48236.97908894749</v>
      </c>
      <c r="M75" s="102">
        <f t="shared" si="19"/>
        <v>48236.97908894749</v>
      </c>
      <c r="N75" s="102">
        <f t="shared" si="19"/>
        <v>48236.97908894749</v>
      </c>
      <c r="O75" s="102">
        <f t="shared" si="19"/>
        <v>48236.97908894749</v>
      </c>
      <c r="P75" s="102">
        <f t="shared" si="19"/>
        <v>48236.97908894749</v>
      </c>
      <c r="Q75" s="102">
        <f t="shared" si="19"/>
        <v>48236.97908894749</v>
      </c>
      <c r="R75" s="102">
        <f t="shared" si="19"/>
        <v>48236.97908894749</v>
      </c>
      <c r="S75" s="102">
        <f t="shared" si="19"/>
        <v>48236.97908894749</v>
      </c>
      <c r="T75" s="102">
        <f t="shared" si="19"/>
        <v>48236.97908894749</v>
      </c>
      <c r="U75" s="102">
        <f t="shared" si="19"/>
        <v>48236.97908894749</v>
      </c>
      <c r="V75" s="102">
        <f t="shared" si="19"/>
        <v>48236.97908894749</v>
      </c>
      <c r="W75" s="102">
        <f t="shared" si="19"/>
        <v>48236.97908894749</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-389958.72907474852</v>
      </c>
      <c r="E77" s="109">
        <f>IF(SUM($B$70:E70)+SUM($B$77:D77)&gt;0,0,SUM($B$70:E70)-SUM($B$77:D77))</f>
        <v>-429103.91594860435</v>
      </c>
      <c r="F77" s="109">
        <f>IF(SUM($B$70:F70)+SUM($B$77:E77)&gt;0,0,SUM($B$70:F70)-SUM($B$77:E77))</f>
        <v>-472143.97150913533</v>
      </c>
      <c r="G77" s="109">
        <f>IF(SUM($B$70:G70)+SUM($B$77:F77)&gt;0,0,SUM($B$70:G70)-SUM($B$77:F77))</f>
        <v>-519471.9285306388</v>
      </c>
      <c r="H77" s="109">
        <f>IF(SUM($B$70:H70)+SUM($B$77:G77)&gt;0,0,SUM($B$70:H70)-SUM($B$77:G77))</f>
        <v>-571520.96328977542</v>
      </c>
      <c r="I77" s="109">
        <f>IF(SUM($B$70:I70)+SUM($B$77:H77)&gt;0,0,SUM($B$70:I70)-SUM($B$77:H77))</f>
        <v>-628768.53760092054</v>
      </c>
      <c r="J77" s="109">
        <f>IF(SUM($B$70:J70)+SUM($B$77:I77)&gt;0,0,SUM($B$70:J70)-SUM($B$77:I77))</f>
        <v>-691740.97181947203</v>
      </c>
      <c r="K77" s="109">
        <f>IF(SUM($B$70:K70)+SUM($B$77:J77)&gt;0,0,SUM($B$70:K70)-SUM($B$77:J77))</f>
        <v>-761018.49395889556</v>
      </c>
      <c r="L77" s="109">
        <f>IF(SUM($B$70:L70)+SUM($B$77:K77)&gt;0,0,SUM($B$70:L70)-SUM($B$77:K77))</f>
        <v>-837240.81482214481</v>
      </c>
      <c r="M77" s="109">
        <f>IF(SUM($B$70:M70)+SUM($B$77:L77)&gt;0,0,SUM($B$70:M70)-SUM($B$77:L77))</f>
        <v>-921113.28430590406</v>
      </c>
      <c r="N77" s="109">
        <f>IF(SUM($B$70:N70)+SUM($B$77:M77)&gt;0,0,SUM($B$70:N70)-SUM($B$77:M77))</f>
        <v>-1013413.6898502186</v>
      </c>
      <c r="O77" s="109">
        <f>IF(SUM($B$70:O70)+SUM($B$77:N77)&gt;0,0,SUM($B$70:O70)-SUM($B$77:N77))</f>
        <v>-1114999.7644355446</v>
      </c>
      <c r="P77" s="109">
        <f>IF(SUM($B$70:P70)+SUM($B$77:O77)&gt;0,0,SUM($B$70:P70)-SUM($B$77:O77))</f>
        <v>-1226817.4786394667</v>
      </c>
      <c r="Q77" s="109">
        <f>IF(SUM($B$70:Q70)+SUM($B$77:P77)&gt;0,0,SUM($B$70:Q70)-SUM($B$77:P77))</f>
        <v>-1349910.1991285123</v>
      </c>
      <c r="R77" s="109">
        <f>IF(SUM($B$70:R70)+SUM($B$77:Q77)&gt;0,0,SUM($B$70:R70)-SUM($B$77:Q77))</f>
        <v>-1485428.8046566807</v>
      </c>
      <c r="S77" s="109">
        <f>IF(SUM($B$70:S70)+SUM($B$77:R77)&gt;0,0,SUM($B$70:S70)-SUM($B$77:R77))</f>
        <v>-1634642.8602600228</v>
      </c>
      <c r="T77" s="109">
        <f>IF(SUM($B$70:T70)+SUM($B$77:S77)&gt;0,0,SUM($B$70:T70)-SUM($B$77:S77))</f>
        <v>-1798952.9609737359</v>
      </c>
      <c r="U77" s="109">
        <f>IF(SUM($B$70:U70)+SUM($B$77:T77)&gt;0,0,SUM($B$70:U70)-SUM($B$77:T77))</f>
        <v>-1979904.3681631815</v>
      </c>
      <c r="V77" s="109">
        <f>IF(SUM($B$70:V70)+SUM($B$77:U77)&gt;0,0,SUM($B$70:V70)-SUM($B$77:U77))</f>
        <v>-2179202.074572932</v>
      </c>
      <c r="W77" s="109">
        <f>IF(SUM($B$70:W70)+SUM($B$77:V77)&gt;0,0,SUM($B$70:W70)-SUM($B$77:V77))</f>
        <v>-2398727.4485910423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1594951.3837121548</v>
      </c>
      <c r="E82" s="106">
        <f t="shared" si="24"/>
        <v>1745081.0607900452</v>
      </c>
      <c r="F82" s="106">
        <f t="shared" si="24"/>
        <v>1915293.8486888311</v>
      </c>
      <c r="G82" s="106">
        <f t="shared" si="24"/>
        <v>2102461.7260443596</v>
      </c>
      <c r="H82" s="106">
        <f t="shared" si="24"/>
        <v>2308297.3262120895</v>
      </c>
      <c r="I82" s="106">
        <f t="shared" si="24"/>
        <v>2534688.3536806642</v>
      </c>
      <c r="J82" s="106">
        <f t="shared" si="24"/>
        <v>2783715.6606011675</v>
      </c>
      <c r="K82" s="106">
        <f t="shared" si="24"/>
        <v>3057673.2051984258</v>
      </c>
      <c r="L82" s="106">
        <f t="shared" si="24"/>
        <v>3359090.0892895097</v>
      </c>
      <c r="M82" s="106">
        <f t="shared" si="24"/>
        <v>3690754.8929142919</v>
      </c>
      <c r="N82" s="106">
        <f t="shared" si="24"/>
        <v>4055742.5470612715</v>
      </c>
      <c r="O82" s="106">
        <f t="shared" si="24"/>
        <v>4457444.0108820684</v>
      </c>
      <c r="P82" s="106">
        <f t="shared" si="24"/>
        <v>4899599.0478884615</v>
      </c>
      <c r="Q82" s="106">
        <f t="shared" si="24"/>
        <v>5386332.4267020822</v>
      </c>
      <c r="R82" s="106">
        <f t="shared" si="24"/>
        <v>5922193.9062951887</v>
      </c>
      <c r="S82" s="106">
        <f t="shared" si="24"/>
        <v>6512202.4036709713</v>
      </c>
      <c r="T82" s="106">
        <f t="shared" si="24"/>
        <v>7161894.7839706382</v>
      </c>
      <c r="U82" s="106">
        <f t="shared" si="24"/>
        <v>7877379.7594905579</v>
      </c>
      <c r="V82" s="106">
        <f t="shared" si="24"/>
        <v>8665397.4355194047</v>
      </c>
      <c r="W82" s="106">
        <f t="shared" si="24"/>
        <v>9533385.0977876652</v>
      </c>
    </row>
    <row r="83" spans="1:23" ht="12" customHeight="1" x14ac:dyDescent="0.25">
      <c r="A83" s="94" t="s">
        <v>248</v>
      </c>
      <c r="B83" s="106">
        <f>SUM($B$82:B82)</f>
        <v>0</v>
      </c>
      <c r="C83" s="106">
        <f>SUM(B82:C82)</f>
        <v>977375.2548747079</v>
      </c>
      <c r="D83" s="106">
        <f>SUM(B82:D82)</f>
        <v>2572326.6385868629</v>
      </c>
      <c r="E83" s="106">
        <f>SUM($B$82:E82)</f>
        <v>4317407.6993769081</v>
      </c>
      <c r="F83" s="106">
        <f>SUM($B$82:F82)</f>
        <v>6232701.5480657388</v>
      </c>
      <c r="G83" s="106">
        <f>SUM($B$82:G82)</f>
        <v>8335163.2741100984</v>
      </c>
      <c r="H83" s="106">
        <f>SUM($B$82:H82)</f>
        <v>10643460.600322187</v>
      </c>
      <c r="I83" s="106">
        <f>SUM($B$82:I82)</f>
        <v>13178148.954002852</v>
      </c>
      <c r="J83" s="106">
        <f>SUM($B$82:J82)</f>
        <v>15961864.614604019</v>
      </c>
      <c r="K83" s="106">
        <f>SUM($B$82:K82)</f>
        <v>19019537.819802444</v>
      </c>
      <c r="L83" s="106">
        <f>SUM($B$82:L82)</f>
        <v>22378627.909091953</v>
      </c>
      <c r="M83" s="106">
        <f>SUM($B$82:M82)</f>
        <v>26069382.802006245</v>
      </c>
      <c r="N83" s="106">
        <f>SUM($B$82:N82)</f>
        <v>30125125.349067517</v>
      </c>
      <c r="O83" s="106">
        <f>SUM($B$82:O82)</f>
        <v>34582569.359949589</v>
      </c>
      <c r="P83" s="106">
        <f>SUM($B$82:P82)</f>
        <v>39482168.407838047</v>
      </c>
      <c r="Q83" s="106">
        <f>SUM($B$82:Q82)</f>
        <v>44868500.834540129</v>
      </c>
      <c r="R83" s="106">
        <f>SUM($B$82:R82)</f>
        <v>50790694.740835316</v>
      </c>
      <c r="S83" s="106">
        <f>SUM($B$82:S82)</f>
        <v>57302897.144506291</v>
      </c>
      <c r="T83" s="106">
        <f>SUM($B$82:T82)</f>
        <v>64464791.92847693</v>
      </c>
      <c r="U83" s="106">
        <f>SUM($B$82:U82)</f>
        <v>72342171.687967494</v>
      </c>
      <c r="V83" s="106">
        <f>SUM($B$82:V82)</f>
        <v>81007569.123486906</v>
      </c>
      <c r="W83" s="106">
        <f>SUM($B$82:W82)</f>
        <v>90540954.22127457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1411461.4015151814</v>
      </c>
      <c r="E85" s="106">
        <f t="shared" si="26"/>
        <v>1366654.4449761498</v>
      </c>
      <c r="F85" s="106">
        <f t="shared" si="26"/>
        <v>1327394.7126432669</v>
      </c>
      <c r="G85" s="106">
        <f t="shared" si="26"/>
        <v>1289479.150812113</v>
      </c>
      <c r="H85" s="106">
        <f t="shared" si="26"/>
        <v>1252851.309042572</v>
      </c>
      <c r="I85" s="106">
        <f t="shared" si="26"/>
        <v>1217457.7775418276</v>
      </c>
      <c r="J85" s="106">
        <f t="shared" si="26"/>
        <v>1183247.9707013492</v>
      </c>
      <c r="K85" s="106">
        <f t="shared" si="26"/>
        <v>1150173.9300592674</v>
      </c>
      <c r="L85" s="106">
        <f t="shared" si="26"/>
        <v>1118190.1446900186</v>
      </c>
      <c r="M85" s="106">
        <f t="shared" si="26"/>
        <v>1087253.3872420364</v>
      </c>
      <c r="N85" s="106">
        <f t="shared" si="26"/>
        <v>1057322.5640386061</v>
      </c>
      <c r="O85" s="106">
        <f t="shared" si="26"/>
        <v>1028358.5778294622</v>
      </c>
      <c r="P85" s="106">
        <f t="shared" si="26"/>
        <v>1000324.2019338869</v>
      </c>
      <c r="Q85" s="106">
        <f t="shared" si="26"/>
        <v>973183.96465205739</v>
      </c>
      <c r="R85" s="106">
        <f t="shared" si="26"/>
        <v>946904.04294220009</v>
      </c>
      <c r="S85" s="106">
        <f t="shared" si="26"/>
        <v>921452.16446843592</v>
      </c>
      <c r="T85" s="106">
        <f t="shared" si="26"/>
        <v>896797.51721955044</v>
      </c>
      <c r="U85" s="106">
        <f t="shared" si="26"/>
        <v>872910.66598371812</v>
      </c>
      <c r="V85" s="106">
        <f t="shared" si="26"/>
        <v>849763.47503954079</v>
      </c>
      <c r="W85" s="106">
        <f t="shared" si="26"/>
        <v>827329.03649081488</v>
      </c>
    </row>
    <row r="86" spans="1:23" ht="21.75" customHeight="1" x14ac:dyDescent="0.25">
      <c r="A86" s="110" t="s">
        <v>251</v>
      </c>
      <c r="B86" s="106">
        <f>SUM(B85)</f>
        <v>0</v>
      </c>
      <c r="C86" s="106">
        <f t="shared" ref="C86:W86" si="27">C85+B86</f>
        <v>977375.2548747079</v>
      </c>
      <c r="D86" s="106">
        <f t="shared" si="27"/>
        <v>2388836.6563898893</v>
      </c>
      <c r="E86" s="106">
        <f t="shared" si="27"/>
        <v>3755491.1013660394</v>
      </c>
      <c r="F86" s="106">
        <f t="shared" si="27"/>
        <v>5082885.814009306</v>
      </c>
      <c r="G86" s="106">
        <f t="shared" si="27"/>
        <v>6372364.9648214187</v>
      </c>
      <c r="H86" s="106">
        <f t="shared" si="27"/>
        <v>7625216.2738639908</v>
      </c>
      <c r="I86" s="106">
        <f t="shared" si="27"/>
        <v>8842674.0514058191</v>
      </c>
      <c r="J86" s="106">
        <f t="shared" si="27"/>
        <v>10025922.022107169</v>
      </c>
      <c r="K86" s="106">
        <f t="shared" si="27"/>
        <v>11176095.952166436</v>
      </c>
      <c r="L86" s="106">
        <f t="shared" si="27"/>
        <v>12294286.096856454</v>
      </c>
      <c r="M86" s="106">
        <f t="shared" si="27"/>
        <v>13381539.48409849</v>
      </c>
      <c r="N86" s="106">
        <f t="shared" si="27"/>
        <v>14438862.048137097</v>
      </c>
      <c r="O86" s="106">
        <f t="shared" si="27"/>
        <v>15467220.625966558</v>
      </c>
      <c r="P86" s="106">
        <f t="shared" si="27"/>
        <v>16467544.827900445</v>
      </c>
      <c r="Q86" s="106">
        <f t="shared" si="27"/>
        <v>17440728.792552501</v>
      </c>
      <c r="R86" s="106">
        <f t="shared" si="27"/>
        <v>18387632.835494701</v>
      </c>
      <c r="S86" s="106">
        <f t="shared" si="27"/>
        <v>19309084.999963138</v>
      </c>
      <c r="T86" s="106">
        <f t="shared" si="27"/>
        <v>20205882.517182689</v>
      </c>
      <c r="U86" s="106">
        <f t="shared" si="27"/>
        <v>21078793.183166407</v>
      </c>
      <c r="V86" s="106">
        <f t="shared" si="27"/>
        <v>21928556.658205949</v>
      </c>
      <c r="W86" s="106">
        <f t="shared" si="27"/>
        <v>22755885.694696765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O_К1_38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2024-10-29T06:54:31Z</dcterms:created>
  <dcterms:modified xsi:type="dcterms:W3CDTF">2026-02-14T21:07:41Z</dcterms:modified>
</cp:coreProperties>
</file>